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otor Vehicle Branch\Trailer Guides\"/>
    </mc:Choice>
  </mc:AlternateContent>
  <xr:revisionPtr revIDLastSave="0" documentId="13_ncr:1_{8C01279F-051E-4875-B682-8D2781934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erage Prices" sheetId="1" r:id="rId1"/>
    <sheet name="Kaufman Trailers" sheetId="2" r:id="rId2"/>
    <sheet name="Tractor Supply" sheetId="3" r:id="rId3"/>
    <sheet name="Keller Trailers" sheetId="4" r:id="rId4"/>
    <sheet name="US Trailer Center" sheetId="5" r:id="rId5"/>
    <sheet name="Horse Trailers" sheetId="6" r:id="rId6"/>
  </sheets>
  <definedNames>
    <definedName name="_xlnm._FilterDatabase" localSheetId="0" hidden="1">'Average Prices'!$A$1:$C$33</definedName>
    <definedName name="_xlnm._FilterDatabase" localSheetId="5" hidden="1">'Horse Trailers'!$A$1:$L$1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5" l="1"/>
  <c r="K93" i="5"/>
  <c r="K94" i="5"/>
  <c r="K95" i="5"/>
  <c r="K96" i="5"/>
  <c r="K97" i="5"/>
  <c r="K98" i="5"/>
  <c r="K99" i="5"/>
  <c r="K100" i="5"/>
  <c r="K101" i="5"/>
  <c r="K102" i="5"/>
  <c r="K103" i="5"/>
  <c r="K90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40" i="5"/>
  <c r="K41" i="5"/>
  <c r="K42" i="5"/>
  <c r="K43" i="5"/>
  <c r="K44" i="5"/>
  <c r="K45" i="5"/>
  <c r="K46" i="5"/>
  <c r="K47" i="5"/>
  <c r="K48" i="5"/>
  <c r="K49" i="5"/>
  <c r="K50" i="5"/>
  <c r="K39" i="5"/>
  <c r="K38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N3" i="6"/>
  <c r="M36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51" i="4"/>
  <c r="K52" i="4"/>
  <c r="K53" i="4"/>
  <c r="K54" i="4"/>
  <c r="K55" i="4"/>
  <c r="K56" i="4"/>
  <c r="K57" i="4"/>
  <c r="K58" i="4"/>
  <c r="K39" i="4"/>
  <c r="K40" i="4"/>
  <c r="K41" i="4"/>
  <c r="K42" i="4"/>
  <c r="K43" i="4"/>
  <c r="K44" i="4"/>
  <c r="K45" i="4"/>
  <c r="K46" i="4"/>
  <c r="K33" i="4"/>
  <c r="K34" i="4"/>
  <c r="K22" i="4"/>
  <c r="K23" i="4"/>
  <c r="K24" i="4"/>
  <c r="K25" i="4"/>
  <c r="K26" i="4"/>
  <c r="K15" i="4"/>
  <c r="K16" i="4"/>
  <c r="K17" i="4"/>
  <c r="K14" i="4"/>
  <c r="K13" i="4"/>
  <c r="K12" i="4"/>
  <c r="K7" i="4"/>
  <c r="K8" i="4"/>
  <c r="K9" i="4"/>
  <c r="K10" i="4"/>
  <c r="K11" i="4"/>
  <c r="I12" i="3"/>
  <c r="I13" i="3"/>
  <c r="I14" i="3"/>
  <c r="I15" i="3"/>
  <c r="I16" i="3"/>
  <c r="I17" i="3"/>
  <c r="I18" i="3"/>
  <c r="I19" i="3"/>
  <c r="K20" i="3" s="1"/>
  <c r="I20" i="3"/>
  <c r="I21" i="3"/>
  <c r="I22" i="3"/>
  <c r="I23" i="3"/>
  <c r="C34" i="1"/>
  <c r="G122" i="2"/>
  <c r="G123" i="2"/>
  <c r="G118" i="2"/>
  <c r="G119" i="2"/>
  <c r="G120" i="2"/>
  <c r="G121" i="2"/>
  <c r="G108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86" i="2"/>
  <c r="G101" i="2"/>
  <c r="G102" i="2"/>
  <c r="G103" i="2"/>
  <c r="G104" i="2"/>
  <c r="G105" i="2"/>
  <c r="G106" i="2"/>
  <c r="G107" i="2"/>
  <c r="G109" i="2"/>
  <c r="G84" i="2"/>
  <c r="G83" i="2"/>
  <c r="G82" i="2"/>
  <c r="G81" i="2"/>
  <c r="G80" i="2"/>
  <c r="G79" i="2"/>
  <c r="G78" i="2"/>
  <c r="G77" i="2"/>
  <c r="G76" i="2"/>
  <c r="G63" i="2"/>
  <c r="G62" i="2"/>
  <c r="G61" i="2"/>
  <c r="G60" i="2"/>
  <c r="G59" i="2"/>
  <c r="G58" i="2"/>
  <c r="G57" i="2"/>
  <c r="G56" i="2"/>
  <c r="G55" i="2"/>
  <c r="G54" i="2"/>
  <c r="G44" i="2"/>
  <c r="G45" i="2"/>
  <c r="G46" i="2"/>
  <c r="G47" i="2"/>
  <c r="G48" i="2"/>
  <c r="G49" i="2"/>
  <c r="G50" i="2"/>
  <c r="G51" i="2"/>
  <c r="G52" i="2"/>
  <c r="G53" i="2"/>
  <c r="G32" i="2"/>
  <c r="G33" i="2"/>
  <c r="G34" i="2"/>
  <c r="G35" i="2"/>
  <c r="G36" i="2"/>
  <c r="G37" i="2"/>
  <c r="G38" i="2"/>
  <c r="G39" i="2"/>
  <c r="G40" i="2"/>
  <c r="G41" i="2"/>
  <c r="G42" i="2"/>
  <c r="G43" i="2"/>
  <c r="G26" i="2"/>
  <c r="G27" i="2"/>
  <c r="G28" i="2"/>
  <c r="G29" i="2"/>
  <c r="G30" i="2"/>
  <c r="G31" i="2"/>
  <c r="G14" i="2"/>
  <c r="G15" i="2"/>
  <c r="G16" i="2"/>
  <c r="G17" i="2"/>
  <c r="G18" i="2"/>
  <c r="G19" i="2"/>
  <c r="G20" i="2"/>
  <c r="G21" i="2"/>
  <c r="G22" i="2"/>
  <c r="G23" i="2"/>
  <c r="G24" i="2"/>
  <c r="G25" i="2"/>
  <c r="G13" i="2"/>
  <c r="G12" i="2"/>
  <c r="G11" i="2"/>
  <c r="I119" i="2" l="1"/>
  <c r="I73" i="2"/>
  <c r="I94" i="2"/>
  <c r="I92" i="2"/>
  <c r="I90" i="2"/>
  <c r="I9" i="2"/>
  <c r="I75" i="2"/>
  <c r="I71" i="2"/>
  <c r="I7" i="2"/>
  <c r="K34" i="5"/>
  <c r="K35" i="5"/>
  <c r="I10" i="3"/>
  <c r="G116" i="2"/>
  <c r="K106" i="5"/>
  <c r="K31" i="5" l="1"/>
  <c r="K32" i="5"/>
  <c r="K33" i="5"/>
  <c r="K36" i="5"/>
  <c r="K37" i="5"/>
  <c r="K2" i="5"/>
  <c r="K3" i="5"/>
  <c r="K6" i="4"/>
  <c r="M7" i="4" s="1"/>
  <c r="G117" i="2" l="1"/>
  <c r="I117" i="2" s="1"/>
  <c r="G115" i="2"/>
  <c r="I115" i="2" s="1"/>
  <c r="G114" i="2"/>
  <c r="G113" i="2"/>
  <c r="G112" i="2"/>
  <c r="G111" i="2"/>
  <c r="G110" i="2"/>
  <c r="G85" i="2"/>
  <c r="L8" i="6"/>
  <c r="L7" i="6"/>
  <c r="L5" i="6"/>
  <c r="L2" i="6"/>
  <c r="L3" i="6"/>
  <c r="L9" i="6"/>
  <c r="L6" i="6"/>
  <c r="L4" i="6"/>
  <c r="K107" i="5"/>
  <c r="K105" i="5"/>
  <c r="K104" i="5"/>
  <c r="K91" i="5"/>
  <c r="K65" i="5"/>
  <c r="M66" i="5" s="1"/>
  <c r="K64" i="5"/>
  <c r="M32" i="5" s="1"/>
  <c r="K11" i="5"/>
  <c r="K10" i="5"/>
  <c r="K9" i="5"/>
  <c r="K8" i="5"/>
  <c r="K7" i="5"/>
  <c r="K6" i="5"/>
  <c r="K5" i="5"/>
  <c r="K4" i="5"/>
  <c r="K75" i="4"/>
  <c r="K48" i="4"/>
  <c r="K47" i="4"/>
  <c r="K38" i="4"/>
  <c r="K61" i="4"/>
  <c r="K37" i="4"/>
  <c r="K60" i="4"/>
  <c r="K59" i="4"/>
  <c r="K36" i="4"/>
  <c r="K35" i="4"/>
  <c r="K50" i="4"/>
  <c r="K49" i="4"/>
  <c r="K32" i="4"/>
  <c r="K31" i="4"/>
  <c r="K30" i="4"/>
  <c r="K29" i="4"/>
  <c r="K28" i="4"/>
  <c r="K27" i="4"/>
  <c r="K21" i="4"/>
  <c r="K20" i="4"/>
  <c r="K19" i="4"/>
  <c r="K18" i="4"/>
  <c r="M19" i="4" s="1"/>
  <c r="K5" i="4"/>
  <c r="K4" i="4"/>
  <c r="K3" i="4"/>
  <c r="K2" i="4"/>
  <c r="I3" i="3"/>
  <c r="I4" i="3"/>
  <c r="I5" i="3"/>
  <c r="I6" i="3"/>
  <c r="I7" i="3"/>
  <c r="I8" i="3"/>
  <c r="I9" i="3"/>
  <c r="I11" i="3"/>
  <c r="I2" i="3"/>
  <c r="G64" i="2"/>
  <c r="G65" i="2"/>
  <c r="G66" i="2"/>
  <c r="G67" i="2"/>
  <c r="G68" i="2"/>
  <c r="G69" i="2"/>
  <c r="G70" i="2"/>
  <c r="G71" i="2"/>
  <c r="G72" i="2"/>
  <c r="G73" i="2"/>
  <c r="G74" i="2"/>
  <c r="G75" i="2"/>
  <c r="G10" i="2"/>
  <c r="G9" i="2"/>
  <c r="G8" i="2"/>
  <c r="G7" i="2"/>
  <c r="G6" i="2"/>
  <c r="G5" i="2"/>
  <c r="G4" i="2"/>
  <c r="G3" i="2"/>
  <c r="G2" i="2"/>
  <c r="M92" i="5" l="1"/>
  <c r="M3" i="5"/>
  <c r="M28" i="4"/>
  <c r="M5" i="4"/>
  <c r="M3" i="4"/>
  <c r="K7" i="3"/>
  <c r="K3" i="3"/>
  <c r="K9" i="3"/>
  <c r="K5" i="3"/>
  <c r="I111" i="2"/>
  <c r="I113" i="2"/>
  <c r="I88" i="2"/>
  <c r="I86" i="2"/>
  <c r="I65" i="2"/>
  <c r="I69" i="2"/>
  <c r="I67" i="2"/>
  <c r="I5" i="2"/>
  <c r="I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 Reaves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Price/Foot
</t>
        </r>
      </text>
    </comment>
    <comment ref="E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Averages Across All Websites, Price/Foot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Utility  $259.64
Dump  $785.09
Enclosed  $550.70
Equipment  $471.22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 Reaves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Pounds</t>
        </r>
      </text>
    </comment>
    <comment ref="E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Feet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 Reaves</author>
  </authors>
  <commentList>
    <comment ref="E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Pounds
</t>
        </r>
      </text>
    </comment>
    <comment ref="F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Pounds</t>
        </r>
      </text>
    </comment>
    <comment ref="G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Feet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Sheeks, Ashley (DOR)</author>
    <author>K Reaves</author>
  </authors>
  <commentList>
    <comment ref="G1" authorId="0" shapeId="0" xr:uid="{35891F9B-9B5B-4977-8674-0B540F1A1CEA}">
      <text>
        <r>
          <rPr>
            <b/>
            <sz val="9"/>
            <color indexed="81"/>
            <rFont val="Tahoma"/>
            <family val="2"/>
          </rPr>
          <t>Sheeks, Ashley (DOR):</t>
        </r>
        <r>
          <rPr>
            <sz val="9"/>
            <color indexed="81"/>
            <rFont val="Tahoma"/>
            <family val="2"/>
          </rPr>
          <t xml:space="preserve">
Pounds</t>
        </r>
      </text>
    </comment>
    <comment ref="H1" authorId="1" shapeId="0" xr:uid="{00000000-0006-0000-0300-000001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Pounds</t>
        </r>
      </text>
    </comment>
    <comment ref="I1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Feet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 Reaves</author>
  </authors>
  <commentList>
    <comment ref="H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Pounds</t>
        </r>
      </text>
    </comment>
    <comment ref="I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Feet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 Reaves</author>
  </authors>
  <commentList>
    <comment ref="I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Pounds</t>
        </r>
      </text>
    </comment>
    <comment ref="J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 Reaves:</t>
        </r>
        <r>
          <rPr>
            <sz val="9"/>
            <color indexed="81"/>
            <rFont val="Tahoma"/>
            <family val="2"/>
          </rPr>
          <t xml:space="preserve">
Feet</t>
        </r>
      </text>
    </comment>
  </commentList>
</comments>
</file>

<file path=xl/sharedStrings.xml><?xml version="1.0" encoding="utf-8"?>
<sst xmlns="http://schemas.openxmlformats.org/spreadsheetml/2006/main" count="1202" uniqueCount="344">
  <si>
    <t>Utility</t>
  </si>
  <si>
    <t>Cargo</t>
  </si>
  <si>
    <t>GVWR</t>
  </si>
  <si>
    <t>Size</t>
  </si>
  <si>
    <t>Sales Price</t>
  </si>
  <si>
    <t>Flatbed</t>
  </si>
  <si>
    <t>Type</t>
  </si>
  <si>
    <t>Gooseneck</t>
  </si>
  <si>
    <t>Floor</t>
  </si>
  <si>
    <t>Wood</t>
  </si>
  <si>
    <t>Steel</t>
  </si>
  <si>
    <t>Mesh</t>
  </si>
  <si>
    <t>Price/Foot</t>
  </si>
  <si>
    <t>Manufacturer</t>
  </si>
  <si>
    <t>Model</t>
  </si>
  <si>
    <t>Dump</t>
  </si>
  <si>
    <t>Homesteader</t>
  </si>
  <si>
    <t>Equipment</t>
  </si>
  <si>
    <t>Enclosed</t>
  </si>
  <si>
    <t>Utility Flatbed Avg Price/Foot</t>
  </si>
  <si>
    <t>Utility Avg Price/Foot</t>
  </si>
  <si>
    <t>Gooseneck Avg Price/Foot</t>
  </si>
  <si>
    <t>Gooseneck Flatbed Avg Price/Foot</t>
  </si>
  <si>
    <t>Tractor Supply</t>
  </si>
  <si>
    <t>DK2</t>
  </si>
  <si>
    <t>Stirling</t>
  </si>
  <si>
    <t>Horse trailer</t>
  </si>
  <si>
    <t>Website</t>
  </si>
  <si>
    <t>Winners Circle</t>
  </si>
  <si>
    <t>Living Quarters</t>
  </si>
  <si>
    <t>Equipment Avg Price/Foot</t>
  </si>
  <si>
    <t>Equipment Standard Avg Price/Foot</t>
  </si>
  <si>
    <t>Equipment Deluxe Avg Price/Foot</t>
  </si>
  <si>
    <t>Dump Avg Price/Ft</t>
  </si>
  <si>
    <t>Dump Gooseneck Avg Price/Ft</t>
  </si>
  <si>
    <t>Utility Avg Price/Ft</t>
  </si>
  <si>
    <t>Equipment Avg Price/Ft</t>
  </si>
  <si>
    <t>Enclosed Avg Price/Ft</t>
  </si>
  <si>
    <t>Average</t>
  </si>
  <si>
    <t>Kaufman</t>
  </si>
  <si>
    <t>Utility Flatbed</t>
  </si>
  <si>
    <t>Gooseneck Flatbed</t>
  </si>
  <si>
    <t>Equipment Standard</t>
  </si>
  <si>
    <t>Equipment Deluxe</t>
  </si>
  <si>
    <t>Equipment Tilt</t>
  </si>
  <si>
    <t>Dump Gooseneck</t>
  </si>
  <si>
    <t>Keller Trailers</t>
  </si>
  <si>
    <t>Enclosed Avg Price/Foot</t>
  </si>
  <si>
    <t>US Trailer Center</t>
  </si>
  <si>
    <t>Year</t>
  </si>
  <si>
    <t>Cross</t>
  </si>
  <si>
    <t>Sure-Trac</t>
  </si>
  <si>
    <t>Tandem</t>
  </si>
  <si>
    <t>Utility Tandem</t>
  </si>
  <si>
    <t>Adam</t>
  </si>
  <si>
    <t>Corn Pro</t>
  </si>
  <si>
    <t>Jubilee - All Aluminum 2H BP w/Tack</t>
  </si>
  <si>
    <t>8218ET-B-100</t>
  </si>
  <si>
    <t>Karavan</t>
  </si>
  <si>
    <t>Utility Single Axle Avg Price/Foot</t>
  </si>
  <si>
    <t>Utility Tandem Avg Price/Foot</t>
  </si>
  <si>
    <t>Gooseneck Equipment Avg Price/Foot</t>
  </si>
  <si>
    <t>Gooseneck Equipment</t>
  </si>
  <si>
    <t>TriStar</t>
  </si>
  <si>
    <t>610LB 6FT Wide X 10FT Long</t>
  </si>
  <si>
    <t>8220ET-B-100</t>
  </si>
  <si>
    <t>no</t>
  </si>
  <si>
    <t>Bumper Pull</t>
  </si>
  <si>
    <t>Basic Single Axle - 60 inches</t>
  </si>
  <si>
    <t>Standard Single Axle - 60 inches</t>
  </si>
  <si>
    <t>Standard Single Axle - 77 inches</t>
  </si>
  <si>
    <t>Basic Single Axle - 77 inches</t>
  </si>
  <si>
    <t>Standard Single Axle Mesh Sides 10' x 60" - 16'' sides</t>
  </si>
  <si>
    <t>Standard Single Axle Mesh Sides 10' x 60" - 24'' sides</t>
  </si>
  <si>
    <t>Standard Single Axle Mesh Sides 12' x 60" - 16'' sides</t>
  </si>
  <si>
    <t>Standard Single Axle Mesh Sides 12' x 60" - 24'' sides</t>
  </si>
  <si>
    <t>Standard Single Axle Mesh Sides 14' x 60" - 16'' sides</t>
  </si>
  <si>
    <t>Standard Single Axle Mesh Sides 14' x 60" - 24'' sides</t>
  </si>
  <si>
    <t>Standard Single Axle Mesh Sides 10' x 77" - 16'' sides</t>
  </si>
  <si>
    <t>Standard Single Axle Mesh Sides 10' x 77" - 24'' sides</t>
  </si>
  <si>
    <t>Standard Single Axle Mesh Sides 12' x 77" - 16'' sides</t>
  </si>
  <si>
    <t>Standard Single Axle Mesh Sides 12' x 77" - 24'' sides</t>
  </si>
  <si>
    <t>Standard Single Axle Mesh Sides 14' x 77" - 16'' sides</t>
  </si>
  <si>
    <t>Standard Single Axle Mesh Sides 14' x 77" - 24'' sides</t>
  </si>
  <si>
    <t>Deluxe Single Axle - 59"</t>
  </si>
  <si>
    <t>Deluxe Single Axle - 76"</t>
  </si>
  <si>
    <t>Deluxe Single Axle Mesh Sides 10' x 59" - 14'' sides</t>
  </si>
  <si>
    <t>Deluxe Single Axle Mesh Sides 10' x 59" - 23'' sides</t>
  </si>
  <si>
    <t>Deluxe Single Axle Mesh Sides 12' x 59" - 14'' sides</t>
  </si>
  <si>
    <t>Deluxe Single Axle Mesh Sides 12' x 59" - 23'' sides</t>
  </si>
  <si>
    <t>Deluxe Single Axle Mesh Sides 14' x 59" - 14'' sides</t>
  </si>
  <si>
    <t>Deluxe Single Axle Mesh Sides 14' x 59" - 23'' sides</t>
  </si>
  <si>
    <t>Deluxe Single Axle Mesh Sides 10' x 76" - 14'' sides</t>
  </si>
  <si>
    <t>Deluxe Single Axle Mesh Sides 10' x 76" - 23'' sides</t>
  </si>
  <si>
    <t>Deluxe Single Axle Mesh Sides 12' x 76" - 14'' sides</t>
  </si>
  <si>
    <t>Deluxe Single Axle Mesh Sides 12' x 76" - 23'' sides</t>
  </si>
  <si>
    <t>Deluxe Single Axle Mesh Sides 14' x 76" - 14'' sides</t>
  </si>
  <si>
    <t>Deluxe Single Axle Mesh Sides 14' x 76" - 23'' sides</t>
  </si>
  <si>
    <t>Landscape - Basic</t>
  </si>
  <si>
    <t>Landscape - Standard</t>
  </si>
  <si>
    <t>Landscape - Deluxe</t>
  </si>
  <si>
    <t>Wood Floor - Basic</t>
  </si>
  <si>
    <t>Wood Floor - Standard</t>
  </si>
  <si>
    <t>Wood Floor - Deluxe</t>
  </si>
  <si>
    <t>Diamond Floor - Basic</t>
  </si>
  <si>
    <t>Utility Single</t>
  </si>
  <si>
    <t>Gooseneck - Flatbed</t>
  </si>
  <si>
    <t>Tandem Dual - Deluxe</t>
  </si>
  <si>
    <t>Heavy Duty - Deluxe</t>
  </si>
  <si>
    <t>Gooseneck - Standard</t>
  </si>
  <si>
    <t>Gooseneck - Flatbed Tilt</t>
  </si>
  <si>
    <t>Golf Cart - Standard</t>
  </si>
  <si>
    <t>Gooseneck Flatbed Tilt Avg Price/Foot</t>
  </si>
  <si>
    <t>Gooseneck Flatbed Tilt - Deluxe</t>
  </si>
  <si>
    <t>Gooseneck - Equipment</t>
  </si>
  <si>
    <t>Equipment Gooseneck - Deluxe</t>
  </si>
  <si>
    <t>Equipment Tilt Gooseneck - Deluxe</t>
  </si>
  <si>
    <t>Equipment Tilt - Deluxe</t>
  </si>
  <si>
    <t>Gooseneck Tilt Equipment Avg Price/Foot</t>
  </si>
  <si>
    <t>Gooseneck - Tilt Equipment</t>
  </si>
  <si>
    <t>Gooseneck - Landscape</t>
  </si>
  <si>
    <t>Gooseneck Landscape Avg Price/Foot</t>
  </si>
  <si>
    <t xml:space="preserve">Gooseneck </t>
  </si>
  <si>
    <t>Gooseneck Flatbed Tilt</t>
  </si>
  <si>
    <t>Gooseneck Tilt Equipment</t>
  </si>
  <si>
    <t>Gooseneck Landscape</t>
  </si>
  <si>
    <t>Wood Deck Equipment - Standard</t>
  </si>
  <si>
    <t>Diamond Deck Equipment - Standard</t>
  </si>
  <si>
    <t>Wood Deck Equipment - Deluxe</t>
  </si>
  <si>
    <t>Diamond Deck Equipment - Deluxe</t>
  </si>
  <si>
    <t>Equipment - Standard</t>
  </si>
  <si>
    <t>Equipment - Deluxe</t>
  </si>
  <si>
    <t>Equipment - Skid Steer</t>
  </si>
  <si>
    <t>Wood Deck - Deluxe</t>
  </si>
  <si>
    <t>Diamond Deck - Deluxe</t>
  </si>
  <si>
    <t>Equipment - Gravity</t>
  </si>
  <si>
    <t>Skid Steer - Deluxe</t>
  </si>
  <si>
    <t>Forklift - Deluxe</t>
  </si>
  <si>
    <t>Equipment Skid Steer</t>
  </si>
  <si>
    <t>Equipment Gravity Tilt</t>
  </si>
  <si>
    <t>Equipment Skid Steer  Avg Price/Foot</t>
  </si>
  <si>
    <t>Equipment Gravity Tilt Avg Price/Foot</t>
  </si>
  <si>
    <t>Dump - Light Duty</t>
  </si>
  <si>
    <t>Dump Light Duty Avg Price/Ft</t>
  </si>
  <si>
    <t>Dump Medium Duty Avg Price/Ft</t>
  </si>
  <si>
    <t>Dump Heavy Duty Avg Price/Ft</t>
  </si>
  <si>
    <t>Light Duty - Standard 60"</t>
  </si>
  <si>
    <t>Light Duty - Standard 72"</t>
  </si>
  <si>
    <t>Light Duty - Deluxe 72"</t>
  </si>
  <si>
    <t>Dump - Medium Duty</t>
  </si>
  <si>
    <t>Medium Duty - Deluxe 80"</t>
  </si>
  <si>
    <t>Medium Duty - Deluxe 82"</t>
  </si>
  <si>
    <t>Dump - Heavy Duty</t>
  </si>
  <si>
    <t>Heavy Duty - Standard 80"</t>
  </si>
  <si>
    <t>Heavy Duty - Deluxe 80"</t>
  </si>
  <si>
    <t>Heavy Duty - Deluxe 82"</t>
  </si>
  <si>
    <t>Dump - Gooseneck</t>
  </si>
  <si>
    <t>Heavy Duty Gooseneck - Deluxe 80"</t>
  </si>
  <si>
    <t>Heavy Duty Tandem Dual Gooseneck - Deluxe 90"</t>
  </si>
  <si>
    <t>Dump Light Duty</t>
  </si>
  <si>
    <t>Dump Medium Duty</t>
  </si>
  <si>
    <t>Dump Heavy Duty</t>
  </si>
  <si>
    <t>Subtotal (Average)</t>
  </si>
  <si>
    <t>Carry-On Trailer</t>
  </si>
  <si>
    <t>Karavan 5 ft. x 8 ft. Solid Wall Utility Trailer</t>
  </si>
  <si>
    <t>5 ft. x 8 ft. Mesh Floor Utility Trailer, 1,600 lb. Max Capacity</t>
  </si>
  <si>
    <t>5 ft. x 8 ft. Wood Floor Utility Trailer, 1,500 lb. Max Capacity</t>
  </si>
  <si>
    <t>5 ft. x 8 ft. Steel Mesh Side Utility Trailer</t>
  </si>
  <si>
    <t>5 ft. x 8 ft. Wood Floor Utility Trailer, 1,450 lb. Max Capacity</t>
  </si>
  <si>
    <t>5 x 8 ft. Galvalume Kit Trailer with Side Rails, Ramps and Plank Floor</t>
  </si>
  <si>
    <t>5 ft. x 8 ft. Steel Utility Trailer with Slide Rails, 1,500 lb. Max Capacity</t>
  </si>
  <si>
    <t>5.5 ft. x 10 ft. Tube Top Rail Utility Trailer, 2,076 lb. Max Capacity</t>
  </si>
  <si>
    <t>5.5 ft. x 10 ft. Aluminum Utility Trailer</t>
  </si>
  <si>
    <t>Aluminum</t>
  </si>
  <si>
    <t>5.5 ft. x 10 ft. Aluminum Utility Trailer, 2,352 lb. Max Capacity</t>
  </si>
  <si>
    <t>6 ft. x 10 ft. Galvalume Railside Utility Trailer, 2,100 lb. Max Capacity</t>
  </si>
  <si>
    <t>6 ft. x 10 ft. Welded Tubular Steel Frame and Floor Landscape Trailer, 1,950 lb. Capacity</t>
  </si>
  <si>
    <t>6 ft. x 11 ft. Smart Fold Utility Trailer</t>
  </si>
  <si>
    <t>6.3 ft. x 14 ft. Tandem Axle Utility Trailer, 5,500 lb. Max Capacity</t>
  </si>
  <si>
    <t>7 ft. x 12 ft. Mesh High Side Utility Trailer, 2,040 lb. Max Capacity</t>
  </si>
  <si>
    <t>6.8 ft. x 15 ft. Tandem Axle Utility Trailer, 5,500 lb. Max Capacity</t>
  </si>
  <si>
    <t>7 ft. x 16 ft. Tandem Axle Mesh High Sides Utility Trailer, 5,200 lb.Max Capacity</t>
  </si>
  <si>
    <t>Utility Wood Floor Avg Price/Foot</t>
  </si>
  <si>
    <t>Utility Mesh Floor Avg Price/Foot</t>
  </si>
  <si>
    <t>Utility Aluminum Floor Price/Foot</t>
  </si>
  <si>
    <t>6 ft. x 12 ft. V Nose Enclosed Cargo Trailer</t>
  </si>
  <si>
    <t>6 ft. x 12 ft. Enclosed Cargo Trailer</t>
  </si>
  <si>
    <t>7 ft. x 16 ft. Enclosed Cargo Trailer, 7X16CGRBNB</t>
  </si>
  <si>
    <t>5 ft. x 10 ft. Enclosed Cargo Trailer</t>
  </si>
  <si>
    <t>7 ft. x 16 ft. Enclosed Cargo Trailer, 7X16CGR</t>
  </si>
  <si>
    <t>Plywood</t>
  </si>
  <si>
    <t>7210-BP-030 6FT Wide X 10FT Long</t>
  </si>
  <si>
    <t>Payload</t>
  </si>
  <si>
    <t>7210HST-BP-030 6FT Wide X 10FT Long</t>
  </si>
  <si>
    <t>7212-030 6FT WIDE X 12FT LONG</t>
  </si>
  <si>
    <t>7212HST-B-030 6FT Wide X 12FT Long</t>
  </si>
  <si>
    <t>STUTT8216-BP-070 82In Wide X 16FT Long</t>
  </si>
  <si>
    <t>Single Axle</t>
  </si>
  <si>
    <t>Tandem Axle</t>
  </si>
  <si>
    <t>8212-BP-030 7FT Wide X 12FT Long</t>
  </si>
  <si>
    <t>8214TA-BP-050 7FT WIDE X 14FT LONG 5K Brake Axle</t>
  </si>
  <si>
    <t>STUTT8218-BP-100 7FT Wide X 18FT Long</t>
  </si>
  <si>
    <t>6208TA-B-030 5FT Wide X 8FT Long</t>
  </si>
  <si>
    <t>8212LS-A-030 6ft 10in x 12ft aluminum</t>
  </si>
  <si>
    <t>6210TA-B-030 5FT Wide X 10FT Long</t>
  </si>
  <si>
    <t>7210TA-A-030 6FT Wide X 10FT Long</t>
  </si>
  <si>
    <t>7210TA-B-030 6FT Wide X 10FT Long</t>
  </si>
  <si>
    <t>Frame</t>
  </si>
  <si>
    <t>7212TA-A-030 6FT Wide X 12FT Long</t>
  </si>
  <si>
    <t>6.4x16TANDT 6ft 4in Wide X 16ft long</t>
  </si>
  <si>
    <t>612SA Utility 6FT X 12FT</t>
  </si>
  <si>
    <t>NexHaul</t>
  </si>
  <si>
    <t>Utility Single Axle Avg Price/Ft</t>
  </si>
  <si>
    <t>Utility Tandem Axle Avg Price/Ft</t>
  </si>
  <si>
    <t>610MB 6FT Wide X 10FT Long 9950 GVWR</t>
  </si>
  <si>
    <t>612MB 6FT Wide X 12FT Long 9950 GVWR</t>
  </si>
  <si>
    <t>714TX 7FT Wide X 14FT Long 14000 GVWR</t>
  </si>
  <si>
    <t>716IBX 7FT Wide X 16FT Long</t>
  </si>
  <si>
    <t>716TX 7FT Wide X 16FT Long 16000 GVWR</t>
  </si>
  <si>
    <t>8214TL-BP-154 14FT DUMP 15.4K</t>
  </si>
  <si>
    <t>6210D-B-070 5FT x 10FT Home Owner Dump</t>
  </si>
  <si>
    <t>8216TBE-B-160</t>
  </si>
  <si>
    <t>8220ET 7FT Wide X 20FT Long 10K Equipment Trailer</t>
  </si>
  <si>
    <t>8220ET-B-140 7FT Wide X 20FT Long 14K GVWR</t>
  </si>
  <si>
    <t>8216ET-B-100 82IN Wide X 16FT Long</t>
  </si>
  <si>
    <t>8218ET-B-100 82in Wide X 18FT Long</t>
  </si>
  <si>
    <t>8220ET-B-100 82IN Wide X 20FT Long</t>
  </si>
  <si>
    <t>Alcom</t>
  </si>
  <si>
    <t>Category</t>
  </si>
  <si>
    <t>8.5X20CH-XLT-P 8.5FT Wide X 20FT Long</t>
  </si>
  <si>
    <t>714IT 7FT Wide X 14FT Long 6FT 6IN Sidewall</t>
  </si>
  <si>
    <t>Enclosed Cargo</t>
  </si>
  <si>
    <t>716CT 7FT Wide X 16FT Long Ramp Door</t>
  </si>
  <si>
    <t>508CS 5FT Wide X 8FT Long Swing Door</t>
  </si>
  <si>
    <t>508IS 5FT Wide X 8FT Long Swing Door</t>
  </si>
  <si>
    <t>510IS 5FT Wide X 10FT Long Ramp Door</t>
  </si>
  <si>
    <t>610IS 6FT Wide X 10FT Long Ramp Door</t>
  </si>
  <si>
    <t>610IS 6FT Wide X 10FT Long Swing Door</t>
  </si>
  <si>
    <t>612IS 6FT Wide X 12FT Long Ramp Door</t>
  </si>
  <si>
    <t>612IS 6FT Wide X 12FT Long Swing Door</t>
  </si>
  <si>
    <t>612IT 6FT Wide X 12FT Long</t>
  </si>
  <si>
    <t>712IS 7FT Wide X 12FT Long Ramp Door</t>
  </si>
  <si>
    <t>712IT 7FT Wide X 12 FT Long 6FT 6IN Sidewall</t>
  </si>
  <si>
    <t>712IT 7FT Wide X 12FT Long</t>
  </si>
  <si>
    <t>712IT 7FT Wide X 12FT Long 7FT Sidewall Ramp Door</t>
  </si>
  <si>
    <t>714CT 7FT Wide X 14FT Long</t>
  </si>
  <si>
    <t>714IT 7FT Wide X 14FT Long</t>
  </si>
  <si>
    <t>714IT 7Ft Wide X 14FT Long Swing Door</t>
  </si>
  <si>
    <t>716IH 7FT Wide X 16FT Long 7FT Sidewall 9950 GVWR</t>
  </si>
  <si>
    <t>716IT 7FT Wide X 16FT Long 7FT Tall</t>
  </si>
  <si>
    <t>610SA 6FT Wide X 10FT Long</t>
  </si>
  <si>
    <t>612SA 6FT Wide X 12FT Long</t>
  </si>
  <si>
    <t>612TA 6FT Wide X 12FT Long 78" Interior Height</t>
  </si>
  <si>
    <t>714TA-ALPHA 7 FT Wide X 14 FT Long</t>
  </si>
  <si>
    <t>716TA-ALPHA 7FT Wide X 16FT Long</t>
  </si>
  <si>
    <t>824TA 102 Inches Wide X 24 FT Long</t>
  </si>
  <si>
    <t>612CS 6FT Wide X 12FT Long</t>
  </si>
  <si>
    <t>712IS 7FT Wide X 12FT Long</t>
  </si>
  <si>
    <t>716CT 7FT Wide X 16FT Long</t>
  </si>
  <si>
    <t>820IH 8FT 6IN Wide X 20FT Long Ramp Door 7FT Sidewall</t>
  </si>
  <si>
    <t>820IH 8.5FT Wide X 20FT Long 7FT Sidewall Height 9950 GVWR</t>
  </si>
  <si>
    <t>Utility Single Axle</t>
  </si>
  <si>
    <t>Utility Tandem Axle</t>
  </si>
  <si>
    <t>16' Stock BP</t>
  </si>
  <si>
    <t>14' 2H Slant BP</t>
  </si>
  <si>
    <t>20' Stock GN</t>
  </si>
  <si>
    <t>12' Stock BP</t>
  </si>
  <si>
    <t>2H Straight Load BP</t>
  </si>
  <si>
    <t>4H HH GN</t>
  </si>
  <si>
    <t>16' Stock GN</t>
  </si>
  <si>
    <t>Horse Trailer Avg Price/Ft</t>
  </si>
  <si>
    <t>6 x 12 Tube Top Utility 3K</t>
  </si>
  <si>
    <t>7 x 18 Tube Top Utility 10K</t>
  </si>
  <si>
    <t>7 x 16 Tube Top Utility 10K</t>
  </si>
  <si>
    <t>7 x 20 Tube Top ATV 10K</t>
  </si>
  <si>
    <t>7 x 14 Tube Top Utility 10K</t>
  </si>
  <si>
    <t>7 x 18 Tube Top ATV 10K</t>
  </si>
  <si>
    <t xml:space="preserve">7 x 14 Tube Top 5K Brake </t>
  </si>
  <si>
    <t xml:space="preserve">7 x 14 Tube Top Utility 3K Idler </t>
  </si>
  <si>
    <t>7 x 20 Tube Top Utility 10k</t>
  </si>
  <si>
    <t>7 x 18 Tube Top Utility 7K</t>
  </si>
  <si>
    <t>7 x 18 Tube Top ATV 7K</t>
  </si>
  <si>
    <t>7 x 20 Tube Top Utility 7K</t>
  </si>
  <si>
    <t>6 x 12 Tube Top Utility 3K Idler</t>
  </si>
  <si>
    <t>6 x 10 Tube Top Utility 3K Idler</t>
  </si>
  <si>
    <t>7 x 12 TUBE TOP UTILITY 5K BRAKE</t>
  </si>
  <si>
    <t>7 x 14 TUBE TOP 5K BRAKE</t>
  </si>
  <si>
    <t>7 x 14 TUBE TOP 7K</t>
  </si>
  <si>
    <t>7 x 12 Tube Top Utility 7K</t>
  </si>
  <si>
    <t>7 x 16 Dump 14K</t>
  </si>
  <si>
    <t>7 x 16 Pro Telescopic Goosneck</t>
  </si>
  <si>
    <t>82" x 14' Low Profile Dump 14K</t>
  </si>
  <si>
    <t>82" x 14' Dump 14K</t>
  </si>
  <si>
    <t>83" x 14x Dump Trailer</t>
  </si>
  <si>
    <t>Punch</t>
  </si>
  <si>
    <t>Midsota</t>
  </si>
  <si>
    <t>82" x 14' Dump Trailer</t>
  </si>
  <si>
    <t>5 x 10 Low Profile Homeowner Dump 7K</t>
  </si>
  <si>
    <t>82" x 14' Versa Dump 15.4K BP Telescopic</t>
  </si>
  <si>
    <t>82" x 16' Versa Dump 15.4K BP Telescopic</t>
  </si>
  <si>
    <t>82" x 12' HD Low Profile Dump 14K Telescopic</t>
  </si>
  <si>
    <t>82" x 12' HD Low Profile Dump 12K Dual Ram</t>
  </si>
  <si>
    <t>6 x 12 SD Low Profile 10K Single Ram</t>
  </si>
  <si>
    <t>6 x 10 SD Low Profile Dump 10K Telescopic</t>
  </si>
  <si>
    <t>7 x 16 Pro Series Scissor Super Duty Gooseneck 22.5K</t>
  </si>
  <si>
    <t>6 x 12 SD Low Profile Dump 10K Telescopic</t>
  </si>
  <si>
    <t>6 x 10 SD Low Profile Dump 7K Single Ram</t>
  </si>
  <si>
    <t>6 x 12 SD Low Profile Dump 10K Single Ram</t>
  </si>
  <si>
    <t>6 x 10 SD Low Profile Dump 10K Single Ram</t>
  </si>
  <si>
    <t>7 x 18 Equipment 10K</t>
  </si>
  <si>
    <t>7 x 18 (16+2) Equipment 10K</t>
  </si>
  <si>
    <t>Load</t>
  </si>
  <si>
    <t xml:space="preserve">102" x 24' Deckover </t>
  </si>
  <si>
    <t>102" x 32' Low-Pro Gooseneck HYD Dove Deckover</t>
  </si>
  <si>
    <t>6.5 x 12 Single Axle Tilt 10K</t>
  </si>
  <si>
    <t>6.5 x 12 Single Axle Tilt 7.8K</t>
  </si>
  <si>
    <t>83" x 24' Triple Axle 21K Gooseneck Tilt</t>
  </si>
  <si>
    <t>8.5 x 16 Deckover 10K</t>
  </si>
  <si>
    <t>8.5 x 20 Low Profile Deckover</t>
  </si>
  <si>
    <t>102" x 16' Flat Deckover 10K</t>
  </si>
  <si>
    <t>24' Gooseneck Equipment</t>
  </si>
  <si>
    <t>83" x 22' 14K Equipment</t>
  </si>
  <si>
    <t>7 x 18 14K Equipment</t>
  </si>
  <si>
    <t>6.5 x 12 Single Axle Tilt</t>
  </si>
  <si>
    <t>8.5 x 18 Low Pro Deckover</t>
  </si>
  <si>
    <t>8.5 x 20  Deckover 15K</t>
  </si>
  <si>
    <t>7 x 20 Equipment</t>
  </si>
  <si>
    <t>102" x 24' Tandem Axle</t>
  </si>
  <si>
    <t>83" x 24' Triple Axle</t>
  </si>
  <si>
    <t>CH14 83" x 20' Tandem Axle</t>
  </si>
  <si>
    <t>Cargo Express</t>
  </si>
  <si>
    <t>7 x 12 XL SE Flattop Bullnose Cable Splicer Cargo</t>
  </si>
  <si>
    <t>7 x 16 XL SE Cargo</t>
  </si>
  <si>
    <t>XL SE Flat Top V Nose 10k</t>
  </si>
  <si>
    <t>7 x 12 Pro Series Enclosed Wedge Cargo</t>
  </si>
  <si>
    <t>6 x 10 Pro Series Enclosed Wedge Cargo</t>
  </si>
  <si>
    <t>ST DLX 6 x 12 3K</t>
  </si>
  <si>
    <t>ST DLX 6 x 10 3K</t>
  </si>
  <si>
    <t>7 x 16 Pro Series Enclosed Wedge</t>
  </si>
  <si>
    <t>6 x 12 Pro Series Enclosed Wedge 3K</t>
  </si>
  <si>
    <t>7 x 14 Pro Series Enclosed Wedge Cargo Trailer TA 7K</t>
  </si>
  <si>
    <t>6 x 10 Pro Series Enclosed Wedge Cargo 3K</t>
  </si>
  <si>
    <t>7 x 12 Pro Series Enclosed Wedge Cargo TA 10K</t>
  </si>
  <si>
    <t>8.5 x 20 Pro Series Enclosed Wedge 10K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</si>
</sst>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164" fontId="0" fillId="0" borderId="0" xfId="1" applyNumberFormat="1" applyFont="1"/>
    <xf numFmtId="44" fontId="0" fillId="0" borderId="0" xfId="2" applyFont="1"/>
    <xf numFmtId="4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44" fontId="0" fillId="0" borderId="0" xfId="2" applyFont="1" applyFill="1"/>
    <xf numFmtId="0" fontId="0" fillId="0" borderId="1" xfId="0" applyBorder="1"/>
    <xf numFmtId="164" fontId="0" fillId="0" borderId="1" xfId="1" applyNumberFormat="1" applyFont="1" applyBorder="1"/>
    <xf numFmtId="44" fontId="0" fillId="0" borderId="1" xfId="2" applyFont="1" applyBorder="1"/>
    <xf numFmtId="164" fontId="0" fillId="0" borderId="1" xfId="1" applyNumberFormat="1" applyFont="1" applyFill="1" applyBorder="1"/>
    <xf numFmtId="44" fontId="0" fillId="0" borderId="1" xfId="2" applyFont="1" applyFill="1" applyBorder="1"/>
    <xf numFmtId="0" fontId="4" fillId="0" borderId="2" xfId="0" applyFont="1" applyBorder="1"/>
    <xf numFmtId="44" fontId="4" fillId="0" borderId="2" xfId="2" applyFont="1" applyFill="1" applyBorder="1"/>
    <xf numFmtId="0" fontId="8" fillId="0" borderId="4" xfId="0" applyFont="1" applyBorder="1"/>
    <xf numFmtId="0" fontId="0" fillId="0" borderId="5" xfId="0" applyBorder="1"/>
    <xf numFmtId="164" fontId="0" fillId="0" borderId="5" xfId="1" applyNumberFormat="1" applyFont="1" applyFill="1" applyBorder="1"/>
    <xf numFmtId="44" fontId="0" fillId="0" borderId="5" xfId="2" applyFont="1" applyFill="1" applyBorder="1"/>
    <xf numFmtId="44" fontId="0" fillId="0" borderId="6" xfId="0" applyNumberFormat="1" applyBorder="1"/>
    <xf numFmtId="0" fontId="8" fillId="0" borderId="7" xfId="0" applyFont="1" applyBorder="1"/>
    <xf numFmtId="44" fontId="0" fillId="0" borderId="8" xfId="0" applyNumberFormat="1" applyBorder="1"/>
    <xf numFmtId="0" fontId="0" fillId="0" borderId="10" xfId="0" applyBorder="1"/>
    <xf numFmtId="164" fontId="0" fillId="0" borderId="10" xfId="1" applyNumberFormat="1" applyFont="1" applyFill="1" applyBorder="1"/>
    <xf numFmtId="44" fontId="0" fillId="0" borderId="10" xfId="2" applyFont="1" applyFill="1" applyBorder="1"/>
    <xf numFmtId="44" fontId="0" fillId="0" borderId="11" xfId="0" applyNumberFormat="1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4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164" fontId="0" fillId="0" borderId="5" xfId="1" applyNumberFormat="1" applyFon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8" xfId="0" applyNumberFormat="1" applyBorder="1"/>
    <xf numFmtId="0" fontId="0" fillId="0" borderId="10" xfId="0" applyBorder="1" applyAlignment="1">
      <alignment horizontal="center"/>
    </xf>
    <xf numFmtId="164" fontId="0" fillId="0" borderId="10" xfId="1" applyNumberFormat="1" applyFont="1" applyBorder="1"/>
    <xf numFmtId="165" fontId="0" fillId="0" borderId="10" xfId="0" applyNumberFormat="1" applyBorder="1"/>
    <xf numFmtId="165" fontId="0" fillId="0" borderId="11" xfId="0" applyNumberFormat="1" applyBorder="1"/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5" fontId="0" fillId="0" borderId="2" xfId="0" applyNumberFormat="1" applyBorder="1"/>
    <xf numFmtId="0" fontId="9" fillId="0" borderId="0" xfId="3"/>
    <xf numFmtId="164" fontId="0" fillId="0" borderId="3" xfId="1" applyNumberFormat="1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14" xfId="1" applyNumberFormat="1" applyFont="1" applyBorder="1" applyAlignment="1">
      <alignment horizontal="center"/>
    </xf>
    <xf numFmtId="165" fontId="4" fillId="0" borderId="14" xfId="2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5" xfId="0" applyBorder="1" applyAlignment="1">
      <alignment horizontal="left"/>
    </xf>
    <xf numFmtId="164" fontId="0" fillId="0" borderId="5" xfId="1" applyNumberFormat="1" applyFont="1" applyBorder="1" applyAlignment="1">
      <alignment horizontal="center"/>
    </xf>
    <xf numFmtId="0" fontId="0" fillId="0" borderId="17" xfId="0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center"/>
    </xf>
    <xf numFmtId="165" fontId="0" fillId="0" borderId="18" xfId="0" applyNumberFormat="1" applyBorder="1"/>
    <xf numFmtId="0" fontId="0" fillId="0" borderId="3" xfId="0" applyBorder="1" applyAlignment="1">
      <alignment horizontal="center"/>
    </xf>
    <xf numFmtId="16" fontId="0" fillId="0" borderId="1" xfId="0" applyNumberFormat="1" applyBorder="1"/>
    <xf numFmtId="165" fontId="0" fillId="0" borderId="16" xfId="0" applyNumberFormat="1" applyBorder="1"/>
    <xf numFmtId="0" fontId="0" fillId="0" borderId="5" xfId="1" applyNumberFormat="1" applyFont="1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0" xfId="0" applyBorder="1" applyAlignment="1">
      <alignment horizontal="right"/>
    </xf>
    <xf numFmtId="166" fontId="0" fillId="0" borderId="5" xfId="2" applyNumberFormat="1" applyFont="1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166" fontId="0" fillId="0" borderId="3" xfId="0" applyNumberFormat="1" applyBorder="1"/>
    <xf numFmtId="166" fontId="0" fillId="0" borderId="1" xfId="0" applyNumberFormat="1" applyBorder="1"/>
    <xf numFmtId="166" fontId="0" fillId="0" borderId="2" xfId="0" applyNumberFormat="1" applyBorder="1"/>
    <xf numFmtId="166" fontId="0" fillId="0" borderId="5" xfId="0" applyNumberFormat="1" applyBorder="1"/>
    <xf numFmtId="166" fontId="0" fillId="0" borderId="10" xfId="0" applyNumberFormat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164" fontId="0" fillId="0" borderId="20" xfId="1" applyNumberFormat="1" applyFont="1" applyBorder="1"/>
    <xf numFmtId="165" fontId="0" fillId="0" borderId="20" xfId="0" applyNumberFormat="1" applyBorder="1"/>
    <xf numFmtId="165" fontId="0" fillId="0" borderId="21" xfId="0" applyNumberFormat="1" applyBorder="1"/>
    <xf numFmtId="165" fontId="8" fillId="0" borderId="0" xfId="0" applyNumberFormat="1" applyFont="1"/>
    <xf numFmtId="165" fontId="0" fillId="0" borderId="0" xfId="0" applyNumberFormat="1" applyFill="1"/>
    <xf numFmtId="0" fontId="8" fillId="0" borderId="17" xfId="0" applyFont="1" applyBorder="1"/>
    <xf numFmtId="164" fontId="0" fillId="0" borderId="3" xfId="1" applyNumberFormat="1" applyFont="1" applyFill="1" applyBorder="1"/>
    <xf numFmtId="44" fontId="0" fillId="0" borderId="3" xfId="2" applyFont="1" applyFill="1" applyBorder="1"/>
    <xf numFmtId="44" fontId="0" fillId="0" borderId="18" xfId="0" applyNumberFormat="1" applyBorder="1"/>
    <xf numFmtId="164" fontId="0" fillId="0" borderId="2" xfId="1" applyNumberFormat="1" applyFont="1" applyFill="1" applyBorder="1"/>
    <xf numFmtId="44" fontId="0" fillId="0" borderId="2" xfId="2" applyFont="1" applyFill="1" applyBorder="1"/>
    <xf numFmtId="44" fontId="0" fillId="0" borderId="16" xfId="0" applyNumberFormat="1" applyBorder="1"/>
    <xf numFmtId="0" fontId="0" fillId="0" borderId="22" xfId="0" applyBorder="1"/>
    <xf numFmtId="0" fontId="5" fillId="0" borderId="22" xfId="0" applyFont="1" applyFill="1" applyBorder="1"/>
    <xf numFmtId="44" fontId="5" fillId="0" borderId="0" xfId="2" applyFont="1"/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64" fontId="4" fillId="0" borderId="2" xfId="1" applyNumberFormat="1" applyFont="1" applyBorder="1"/>
    <xf numFmtId="44" fontId="4" fillId="0" borderId="2" xfId="2" applyFont="1" applyBorder="1"/>
    <xf numFmtId="0" fontId="0" fillId="0" borderId="5" xfId="0" applyFont="1" applyBorder="1" applyAlignment="1">
      <alignment horizontal="left"/>
    </xf>
    <xf numFmtId="44" fontId="0" fillId="0" borderId="5" xfId="2" applyFont="1" applyBorder="1"/>
    <xf numFmtId="0" fontId="10" fillId="0" borderId="0" xfId="0" applyFont="1" applyBorder="1" applyAlignment="1">
      <alignment horizontal="left"/>
    </xf>
    <xf numFmtId="0" fontId="8" fillId="0" borderId="9" xfId="0" applyFont="1" applyBorder="1"/>
    <xf numFmtId="0" fontId="0" fillId="0" borderId="10" xfId="0" applyBorder="1" applyAlignment="1">
      <alignment horizontal="left"/>
    </xf>
    <xf numFmtId="44" fontId="0" fillId="0" borderId="10" xfId="2" applyFont="1" applyBorder="1"/>
    <xf numFmtId="44" fontId="5" fillId="0" borderId="0" xfId="0" applyNumberFormat="1" applyFont="1"/>
    <xf numFmtId="44" fontId="0" fillId="0" borderId="0" xfId="0" applyNumberFormat="1" applyFont="1"/>
    <xf numFmtId="165" fontId="5" fillId="0" borderId="0" xfId="0" applyNumberFormat="1" applyFont="1"/>
    <xf numFmtId="165" fontId="0" fillId="0" borderId="0" xfId="0" applyNumberFormat="1" applyFont="1"/>
    <xf numFmtId="165" fontId="0" fillId="0" borderId="3" xfId="0" applyNumberFormat="1" applyBorder="1"/>
    <xf numFmtId="165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showGridLines="0" tabSelected="1" zoomScale="90" zoomScaleNormal="90" workbookViewId="0">
      <pane ySplit="1" topLeftCell="A2" activePane="bottomLeft" state="frozen"/>
      <selection activeCell="A39" sqref="A39"/>
      <selection pane="bottomLeft" activeCell="B35" sqref="B35"/>
    </sheetView>
  </sheetViews>
  <sheetFormatPr defaultRowHeight="15" x14ac:dyDescent="0.25"/>
  <cols>
    <col min="1" max="1" width="16" bestFit="1" customWidth="1"/>
    <col min="2" max="2" width="24.5703125" bestFit="1" customWidth="1"/>
  </cols>
  <sheetData>
    <row r="1" spans="1:15" x14ac:dyDescent="0.25">
      <c r="A1" s="29" t="s">
        <v>27</v>
      </c>
      <c r="B1" s="29" t="s">
        <v>6</v>
      </c>
      <c r="C1" s="29" t="s">
        <v>38</v>
      </c>
    </row>
    <row r="2" spans="1:15" x14ac:dyDescent="0.25">
      <c r="A2" s="8" t="s">
        <v>39</v>
      </c>
      <c r="B2" s="8" t="s">
        <v>0</v>
      </c>
      <c r="C2" s="12">
        <v>236.19</v>
      </c>
      <c r="O2" s="3"/>
    </row>
    <row r="3" spans="1:15" x14ac:dyDescent="0.25">
      <c r="A3" s="8" t="s">
        <v>39</v>
      </c>
      <c r="B3" s="8" t="s">
        <v>105</v>
      </c>
      <c r="C3" s="12">
        <v>219.32</v>
      </c>
      <c r="F3" s="6"/>
      <c r="M3" s="4"/>
      <c r="O3" s="3"/>
    </row>
    <row r="4" spans="1:15" x14ac:dyDescent="0.25">
      <c r="A4" s="8" t="s">
        <v>39</v>
      </c>
      <c r="B4" s="8" t="s">
        <v>53</v>
      </c>
      <c r="C4" s="12">
        <v>290.23</v>
      </c>
      <c r="F4" s="3"/>
      <c r="M4" s="4"/>
      <c r="O4" s="3"/>
    </row>
    <row r="5" spans="1:15" x14ac:dyDescent="0.25">
      <c r="A5" s="8" t="s">
        <v>39</v>
      </c>
      <c r="B5" s="8" t="s">
        <v>40</v>
      </c>
      <c r="C5" s="12">
        <v>252.99</v>
      </c>
      <c r="F5" s="6"/>
      <c r="M5" s="4"/>
      <c r="O5" s="3"/>
    </row>
    <row r="6" spans="1:15" x14ac:dyDescent="0.25">
      <c r="A6" s="8" t="s">
        <v>39</v>
      </c>
      <c r="B6" s="8" t="s">
        <v>122</v>
      </c>
      <c r="C6" s="12">
        <v>526</v>
      </c>
      <c r="F6" s="3"/>
      <c r="M6" s="4"/>
    </row>
    <row r="7" spans="1:15" x14ac:dyDescent="0.25">
      <c r="A7" s="8" t="s">
        <v>39</v>
      </c>
      <c r="B7" s="8" t="s">
        <v>41</v>
      </c>
      <c r="C7" s="12">
        <v>519.96</v>
      </c>
      <c r="F7" s="6"/>
      <c r="M7" s="4"/>
    </row>
    <row r="8" spans="1:15" x14ac:dyDescent="0.25">
      <c r="A8" s="8" t="s">
        <v>39</v>
      </c>
      <c r="B8" s="8" t="s">
        <v>123</v>
      </c>
      <c r="C8" s="12">
        <v>774.67</v>
      </c>
      <c r="F8" s="3"/>
      <c r="M8" s="4"/>
    </row>
    <row r="9" spans="1:15" x14ac:dyDescent="0.25">
      <c r="A9" s="8" t="s">
        <v>39</v>
      </c>
      <c r="B9" s="8" t="s">
        <v>62</v>
      </c>
      <c r="C9" s="12">
        <v>393.71</v>
      </c>
      <c r="F9" s="6"/>
      <c r="M9" s="4"/>
    </row>
    <row r="10" spans="1:15" x14ac:dyDescent="0.25">
      <c r="A10" s="8" t="s">
        <v>39</v>
      </c>
      <c r="B10" s="8" t="s">
        <v>124</v>
      </c>
      <c r="C10" s="12">
        <v>434.64</v>
      </c>
      <c r="F10" s="3"/>
    </row>
    <row r="11" spans="1:15" x14ac:dyDescent="0.25">
      <c r="A11" s="8" t="s">
        <v>39</v>
      </c>
      <c r="B11" s="8" t="s">
        <v>125</v>
      </c>
      <c r="C11" s="12">
        <v>454.5</v>
      </c>
      <c r="H11" s="7"/>
    </row>
    <row r="12" spans="1:15" x14ac:dyDescent="0.25">
      <c r="A12" s="8" t="s">
        <v>39</v>
      </c>
      <c r="B12" s="8" t="s">
        <v>17</v>
      </c>
      <c r="C12" s="12">
        <v>379.7</v>
      </c>
      <c r="H12" s="7"/>
    </row>
    <row r="13" spans="1:15" x14ac:dyDescent="0.25">
      <c r="A13" s="8" t="s">
        <v>39</v>
      </c>
      <c r="B13" s="8" t="s">
        <v>42</v>
      </c>
      <c r="C13" s="12">
        <v>330.58</v>
      </c>
      <c r="I13" s="4"/>
      <c r="M13" s="7"/>
    </row>
    <row r="14" spans="1:15" x14ac:dyDescent="0.25">
      <c r="A14" s="8" t="s">
        <v>39</v>
      </c>
      <c r="B14" s="8" t="s">
        <v>43</v>
      </c>
      <c r="C14" s="12">
        <v>371.15</v>
      </c>
    </row>
    <row r="15" spans="1:15" x14ac:dyDescent="0.25">
      <c r="A15" s="8" t="s">
        <v>39</v>
      </c>
      <c r="B15" s="8" t="s">
        <v>138</v>
      </c>
      <c r="C15" s="12">
        <v>408.21</v>
      </c>
      <c r="I15" s="4"/>
      <c r="M15" s="7"/>
    </row>
    <row r="16" spans="1:15" x14ac:dyDescent="0.25">
      <c r="A16" s="8" t="s">
        <v>39</v>
      </c>
      <c r="B16" s="8" t="s">
        <v>139</v>
      </c>
      <c r="C16" s="12">
        <v>503.54</v>
      </c>
      <c r="I16" s="4"/>
      <c r="M16" s="7"/>
    </row>
    <row r="17" spans="1:13" x14ac:dyDescent="0.25">
      <c r="A17" s="8" t="s">
        <v>39</v>
      </c>
      <c r="B17" s="8" t="s">
        <v>15</v>
      </c>
      <c r="C17" s="12">
        <v>682.39</v>
      </c>
      <c r="I17" s="4"/>
      <c r="M17" s="7"/>
    </row>
    <row r="18" spans="1:13" x14ac:dyDescent="0.25">
      <c r="A18" s="8" t="s">
        <v>39</v>
      </c>
      <c r="B18" s="8" t="s">
        <v>159</v>
      </c>
      <c r="C18" s="12">
        <v>645.73</v>
      </c>
      <c r="I18" s="4"/>
      <c r="M18" s="7"/>
    </row>
    <row r="19" spans="1:13" x14ac:dyDescent="0.25">
      <c r="A19" s="8" t="s">
        <v>39</v>
      </c>
      <c r="B19" s="8" t="s">
        <v>160</v>
      </c>
      <c r="C19" s="12">
        <v>720</v>
      </c>
      <c r="I19" s="4"/>
      <c r="M19" s="7"/>
    </row>
    <row r="20" spans="1:13" x14ac:dyDescent="0.25">
      <c r="A20" s="8" t="s">
        <v>39</v>
      </c>
      <c r="B20" s="8" t="s">
        <v>161</v>
      </c>
      <c r="C20" s="12">
        <v>627.88</v>
      </c>
      <c r="I20" s="4"/>
      <c r="M20" s="7"/>
    </row>
    <row r="21" spans="1:13" x14ac:dyDescent="0.25">
      <c r="A21" s="8" t="s">
        <v>39</v>
      </c>
      <c r="B21" s="8" t="s">
        <v>45</v>
      </c>
      <c r="C21" s="12">
        <v>791.08</v>
      </c>
      <c r="I21" s="4"/>
      <c r="M21" s="7"/>
    </row>
    <row r="22" spans="1:13" x14ac:dyDescent="0.25">
      <c r="A22" s="8" t="s">
        <v>23</v>
      </c>
      <c r="B22" s="8" t="s">
        <v>0</v>
      </c>
      <c r="C22" s="12">
        <v>223.32</v>
      </c>
    </row>
    <row r="23" spans="1:13" x14ac:dyDescent="0.25">
      <c r="A23" s="8" t="s">
        <v>23</v>
      </c>
      <c r="B23" s="8" t="s">
        <v>18</v>
      </c>
      <c r="C23" s="12">
        <v>495.83</v>
      </c>
      <c r="I23" s="4"/>
    </row>
    <row r="24" spans="1:13" x14ac:dyDescent="0.25">
      <c r="A24" s="8" t="s">
        <v>46</v>
      </c>
      <c r="B24" s="8" t="s">
        <v>0</v>
      </c>
      <c r="C24" s="12">
        <v>272.77</v>
      </c>
    </row>
    <row r="25" spans="1:13" x14ac:dyDescent="0.25">
      <c r="A25" s="8" t="s">
        <v>46</v>
      </c>
      <c r="B25" s="8" t="s">
        <v>261</v>
      </c>
      <c r="C25" s="12">
        <v>267.83</v>
      </c>
      <c r="I25" s="4"/>
    </row>
    <row r="26" spans="1:13" x14ac:dyDescent="0.25">
      <c r="A26" s="8" t="s">
        <v>46</v>
      </c>
      <c r="B26" s="8" t="s">
        <v>262</v>
      </c>
      <c r="C26" s="12">
        <v>294.17</v>
      </c>
      <c r="H26" s="7"/>
    </row>
    <row r="27" spans="1:13" x14ac:dyDescent="0.25">
      <c r="A27" s="8" t="s">
        <v>46</v>
      </c>
      <c r="B27" s="8" t="s">
        <v>15</v>
      </c>
      <c r="C27" s="12">
        <v>789.65</v>
      </c>
    </row>
    <row r="28" spans="1:13" x14ac:dyDescent="0.25">
      <c r="A28" s="8" t="s">
        <v>46</v>
      </c>
      <c r="B28" s="8" t="s">
        <v>17</v>
      </c>
      <c r="C28" s="12">
        <v>416.93</v>
      </c>
      <c r="H28" s="7"/>
    </row>
    <row r="29" spans="1:13" x14ac:dyDescent="0.25">
      <c r="A29" s="8" t="s">
        <v>46</v>
      </c>
      <c r="B29" s="8" t="s">
        <v>18</v>
      </c>
      <c r="C29" s="12">
        <v>424.37</v>
      </c>
    </row>
    <row r="30" spans="1:13" x14ac:dyDescent="0.25">
      <c r="A30" s="8" t="s">
        <v>48</v>
      </c>
      <c r="B30" s="8" t="s">
        <v>0</v>
      </c>
      <c r="C30" s="12">
        <v>306.27999999999997</v>
      </c>
    </row>
    <row r="31" spans="1:13" x14ac:dyDescent="0.25">
      <c r="A31" s="8" t="s">
        <v>48</v>
      </c>
      <c r="B31" s="8" t="s">
        <v>15</v>
      </c>
      <c r="C31" s="12">
        <v>883.24</v>
      </c>
    </row>
    <row r="32" spans="1:13" x14ac:dyDescent="0.25">
      <c r="A32" s="8" t="s">
        <v>48</v>
      </c>
      <c r="B32" s="8" t="s">
        <v>17</v>
      </c>
      <c r="C32" s="12">
        <v>617.04</v>
      </c>
    </row>
    <row r="33" spans="1:16" x14ac:dyDescent="0.25">
      <c r="A33" s="8" t="s">
        <v>48</v>
      </c>
      <c r="B33" s="8" t="s">
        <v>18</v>
      </c>
      <c r="C33" s="12">
        <v>731.9</v>
      </c>
    </row>
    <row r="34" spans="1:16" x14ac:dyDescent="0.25">
      <c r="A34" s="97"/>
      <c r="B34" s="98" t="s">
        <v>162</v>
      </c>
      <c r="C34" s="99">
        <f>SUBTOTAL(1,C2:C33)</f>
        <v>477.68125000000003</v>
      </c>
    </row>
    <row r="35" spans="1:16" x14ac:dyDescent="0.25">
      <c r="P35" s="3"/>
    </row>
    <row r="38" spans="1:16" x14ac:dyDescent="0.25">
      <c r="D38" s="3"/>
    </row>
    <row r="41" spans="1:16" x14ac:dyDescent="0.25">
      <c r="F41" s="3"/>
    </row>
  </sheetData>
  <autoFilter ref="A1:C33" xr:uid="{00000000-0009-0000-0000-000000000000}"/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3"/>
  <sheetViews>
    <sheetView showGridLines="0" workbookViewId="0">
      <pane ySplit="1" topLeftCell="A2" activePane="bottomLeft" state="frozen"/>
      <selection activeCell="A39" sqref="A39"/>
      <selection pane="bottomLeft" activeCell="F124" sqref="F124"/>
    </sheetView>
  </sheetViews>
  <sheetFormatPr defaultRowHeight="15" x14ac:dyDescent="0.25"/>
  <cols>
    <col min="1" max="1" width="25.85546875" bestFit="1" customWidth="1"/>
    <col min="2" max="2" width="47.85546875" bestFit="1" customWidth="1"/>
    <col min="3" max="3" width="12.140625" hidden="1" customWidth="1"/>
    <col min="4" max="4" width="10.140625" bestFit="1" customWidth="1"/>
    <col min="5" max="5" width="8.140625" bestFit="1" customWidth="1"/>
    <col min="6" max="6" width="12.140625" style="7" bestFit="1" customWidth="1"/>
    <col min="7" max="7" width="10.42578125" bestFit="1" customWidth="1"/>
  </cols>
  <sheetData>
    <row r="1" spans="1:9" ht="16.5" thickBot="1" x14ac:dyDescent="0.3">
      <c r="A1" s="13" t="s">
        <v>6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4</v>
      </c>
      <c r="G1" s="13" t="s">
        <v>12</v>
      </c>
    </row>
    <row r="2" spans="1:9" x14ac:dyDescent="0.25">
      <c r="A2" s="15" t="s">
        <v>0</v>
      </c>
      <c r="B2" s="16" t="s">
        <v>68</v>
      </c>
      <c r="C2" s="16"/>
      <c r="D2" s="17">
        <v>2990</v>
      </c>
      <c r="E2" s="16">
        <v>10</v>
      </c>
      <c r="F2" s="18">
        <v>1990</v>
      </c>
      <c r="G2" s="19">
        <f t="shared" ref="G2:G63" si="0">F2/E2</f>
        <v>199</v>
      </c>
      <c r="I2" s="6" t="s">
        <v>20</v>
      </c>
    </row>
    <row r="3" spans="1:9" x14ac:dyDescent="0.25">
      <c r="A3" s="20" t="s">
        <v>0</v>
      </c>
      <c r="B3" s="8" t="s">
        <v>68</v>
      </c>
      <c r="C3" s="8"/>
      <c r="D3" s="11">
        <v>2990</v>
      </c>
      <c r="E3" s="8">
        <v>12</v>
      </c>
      <c r="F3" s="12">
        <v>2090</v>
      </c>
      <c r="G3" s="21">
        <f t="shared" si="0"/>
        <v>174.16666666666666</v>
      </c>
      <c r="I3" s="3">
        <f>AVERAGE(G2:G63)</f>
        <v>236.18890809011776</v>
      </c>
    </row>
    <row r="4" spans="1:9" x14ac:dyDescent="0.25">
      <c r="A4" s="20" t="s">
        <v>0</v>
      </c>
      <c r="B4" s="8" t="s">
        <v>68</v>
      </c>
      <c r="C4" s="8"/>
      <c r="D4" s="11">
        <v>2990</v>
      </c>
      <c r="E4" s="8">
        <v>14</v>
      </c>
      <c r="F4" s="12">
        <v>2240</v>
      </c>
      <c r="G4" s="21">
        <f t="shared" si="0"/>
        <v>160</v>
      </c>
      <c r="I4" s="6" t="s">
        <v>59</v>
      </c>
    </row>
    <row r="5" spans="1:9" x14ac:dyDescent="0.25">
      <c r="A5" s="20" t="s">
        <v>0</v>
      </c>
      <c r="B5" s="8" t="s">
        <v>71</v>
      </c>
      <c r="C5" s="8"/>
      <c r="D5" s="11">
        <v>2990</v>
      </c>
      <c r="E5" s="8">
        <v>10</v>
      </c>
      <c r="F5" s="12">
        <v>2090</v>
      </c>
      <c r="G5" s="21">
        <f t="shared" si="0"/>
        <v>209</v>
      </c>
      <c r="I5" s="3">
        <f>AVERAGE(G2:G43)</f>
        <v>219.32086167800455</v>
      </c>
    </row>
    <row r="6" spans="1:9" x14ac:dyDescent="0.25">
      <c r="A6" s="20" t="s">
        <v>0</v>
      </c>
      <c r="B6" s="8" t="s">
        <v>71</v>
      </c>
      <c r="C6" s="8"/>
      <c r="D6" s="11">
        <v>2990</v>
      </c>
      <c r="E6" s="8">
        <v>12</v>
      </c>
      <c r="F6" s="12">
        <v>2190</v>
      </c>
      <c r="G6" s="21">
        <f t="shared" si="0"/>
        <v>182.5</v>
      </c>
      <c r="I6" s="6" t="s">
        <v>60</v>
      </c>
    </row>
    <row r="7" spans="1:9" x14ac:dyDescent="0.25">
      <c r="A7" s="20" t="s">
        <v>0</v>
      </c>
      <c r="B7" s="8" t="s">
        <v>71</v>
      </c>
      <c r="C7" s="8"/>
      <c r="D7" s="11">
        <v>2990</v>
      </c>
      <c r="E7" s="8">
        <v>14</v>
      </c>
      <c r="F7" s="12">
        <v>2290</v>
      </c>
      <c r="G7" s="21">
        <f t="shared" si="0"/>
        <v>163.57142857142858</v>
      </c>
      <c r="I7" s="3">
        <f>AVERAGE(G44:G53)</f>
        <v>290.22916666666669</v>
      </c>
    </row>
    <row r="8" spans="1:9" x14ac:dyDescent="0.25">
      <c r="A8" s="20" t="s">
        <v>0</v>
      </c>
      <c r="B8" s="8" t="s">
        <v>69</v>
      </c>
      <c r="C8" s="8"/>
      <c r="D8" s="11">
        <v>2990</v>
      </c>
      <c r="E8" s="8">
        <v>10</v>
      </c>
      <c r="F8" s="12">
        <v>2190</v>
      </c>
      <c r="G8" s="21">
        <f t="shared" si="0"/>
        <v>219</v>
      </c>
      <c r="I8" s="6" t="s">
        <v>19</v>
      </c>
    </row>
    <row r="9" spans="1:9" x14ac:dyDescent="0.25">
      <c r="A9" s="20" t="s">
        <v>0</v>
      </c>
      <c r="B9" s="8" t="s">
        <v>69</v>
      </c>
      <c r="C9" s="8"/>
      <c r="D9" s="11">
        <v>2990</v>
      </c>
      <c r="E9" s="8">
        <v>12</v>
      </c>
      <c r="F9" s="12">
        <v>2290</v>
      </c>
      <c r="G9" s="21">
        <f t="shared" si="0"/>
        <v>190.83333333333334</v>
      </c>
      <c r="I9" s="3">
        <f>AVERAGE(G54:G63)</f>
        <v>252.99444444444444</v>
      </c>
    </row>
    <row r="10" spans="1:9" x14ac:dyDescent="0.25">
      <c r="A10" s="20" t="s">
        <v>0</v>
      </c>
      <c r="B10" s="8" t="s">
        <v>69</v>
      </c>
      <c r="C10" s="8"/>
      <c r="D10" s="11">
        <v>2990</v>
      </c>
      <c r="E10" s="8">
        <v>14</v>
      </c>
      <c r="F10" s="12">
        <v>2490</v>
      </c>
      <c r="G10" s="21">
        <f t="shared" si="0"/>
        <v>177.85714285714286</v>
      </c>
    </row>
    <row r="11" spans="1:9" x14ac:dyDescent="0.25">
      <c r="A11" s="90" t="s">
        <v>0</v>
      </c>
      <c r="B11" s="36" t="s">
        <v>70</v>
      </c>
      <c r="C11" s="36"/>
      <c r="D11" s="91">
        <v>2990</v>
      </c>
      <c r="E11" s="36">
        <v>10</v>
      </c>
      <c r="F11" s="92">
        <v>2290</v>
      </c>
      <c r="G11" s="93">
        <f t="shared" si="0"/>
        <v>229</v>
      </c>
    </row>
    <row r="12" spans="1:9" x14ac:dyDescent="0.25">
      <c r="A12" s="90" t="s">
        <v>0</v>
      </c>
      <c r="B12" s="36" t="s">
        <v>70</v>
      </c>
      <c r="C12" s="36"/>
      <c r="D12" s="91">
        <v>2990</v>
      </c>
      <c r="E12" s="36">
        <v>12</v>
      </c>
      <c r="F12" s="92">
        <v>2390</v>
      </c>
      <c r="G12" s="93">
        <f t="shared" si="0"/>
        <v>199.16666666666666</v>
      </c>
    </row>
    <row r="13" spans="1:9" x14ac:dyDescent="0.25">
      <c r="A13" s="90" t="s">
        <v>0</v>
      </c>
      <c r="B13" s="36" t="s">
        <v>70</v>
      </c>
      <c r="C13" s="36"/>
      <c r="D13" s="91">
        <v>2990</v>
      </c>
      <c r="E13" s="36">
        <v>14</v>
      </c>
      <c r="F13" s="92">
        <v>2590</v>
      </c>
      <c r="G13" s="93">
        <f t="shared" si="0"/>
        <v>185</v>
      </c>
    </row>
    <row r="14" spans="1:9" x14ac:dyDescent="0.25">
      <c r="A14" s="90" t="s">
        <v>0</v>
      </c>
      <c r="B14" s="36" t="s">
        <v>72</v>
      </c>
      <c r="C14" s="36"/>
      <c r="D14" s="91">
        <v>2990</v>
      </c>
      <c r="E14" s="36">
        <v>10</v>
      </c>
      <c r="F14" s="92">
        <v>2330</v>
      </c>
      <c r="G14" s="93">
        <f t="shared" si="0"/>
        <v>233</v>
      </c>
    </row>
    <row r="15" spans="1:9" x14ac:dyDescent="0.25">
      <c r="A15" s="90" t="s">
        <v>0</v>
      </c>
      <c r="B15" s="36" t="s">
        <v>73</v>
      </c>
      <c r="C15" s="36"/>
      <c r="D15" s="91">
        <v>2990</v>
      </c>
      <c r="E15" s="36">
        <v>10</v>
      </c>
      <c r="F15" s="92">
        <v>2530</v>
      </c>
      <c r="G15" s="93">
        <f t="shared" si="0"/>
        <v>253</v>
      </c>
    </row>
    <row r="16" spans="1:9" x14ac:dyDescent="0.25">
      <c r="A16" s="90" t="s">
        <v>0</v>
      </c>
      <c r="B16" s="36" t="s">
        <v>74</v>
      </c>
      <c r="C16" s="36"/>
      <c r="D16" s="91">
        <v>2990</v>
      </c>
      <c r="E16" s="36">
        <v>12</v>
      </c>
      <c r="F16" s="92">
        <v>2450</v>
      </c>
      <c r="G16" s="93">
        <f t="shared" si="0"/>
        <v>204.16666666666666</v>
      </c>
    </row>
    <row r="17" spans="1:7" x14ac:dyDescent="0.25">
      <c r="A17" s="90" t="s">
        <v>0</v>
      </c>
      <c r="B17" s="36" t="s">
        <v>75</v>
      </c>
      <c r="C17" s="36"/>
      <c r="D17" s="91">
        <v>2990</v>
      </c>
      <c r="E17" s="36">
        <v>12</v>
      </c>
      <c r="F17" s="92">
        <v>2550</v>
      </c>
      <c r="G17" s="93">
        <f t="shared" si="0"/>
        <v>212.5</v>
      </c>
    </row>
    <row r="18" spans="1:7" x14ac:dyDescent="0.25">
      <c r="A18" s="90" t="s">
        <v>0</v>
      </c>
      <c r="B18" s="36" t="s">
        <v>76</v>
      </c>
      <c r="C18" s="36"/>
      <c r="D18" s="91">
        <v>2990</v>
      </c>
      <c r="E18" s="36">
        <v>14</v>
      </c>
      <c r="F18" s="92">
        <v>2690</v>
      </c>
      <c r="G18" s="93">
        <f t="shared" si="0"/>
        <v>192.14285714285714</v>
      </c>
    </row>
    <row r="19" spans="1:7" x14ac:dyDescent="0.25">
      <c r="A19" s="90" t="s">
        <v>0</v>
      </c>
      <c r="B19" s="36" t="s">
        <v>77</v>
      </c>
      <c r="C19" s="36"/>
      <c r="D19" s="91">
        <v>2990</v>
      </c>
      <c r="E19" s="36">
        <v>14</v>
      </c>
      <c r="F19" s="92">
        <v>2790</v>
      </c>
      <c r="G19" s="93">
        <f t="shared" si="0"/>
        <v>199.28571428571428</v>
      </c>
    </row>
    <row r="20" spans="1:7" x14ac:dyDescent="0.25">
      <c r="A20" s="90" t="s">
        <v>0</v>
      </c>
      <c r="B20" s="36" t="s">
        <v>78</v>
      </c>
      <c r="C20" s="36"/>
      <c r="D20" s="91">
        <v>2990</v>
      </c>
      <c r="E20" s="36">
        <v>10</v>
      </c>
      <c r="F20" s="92">
        <v>2450</v>
      </c>
      <c r="G20" s="93">
        <f t="shared" si="0"/>
        <v>245</v>
      </c>
    </row>
    <row r="21" spans="1:7" x14ac:dyDescent="0.25">
      <c r="A21" s="90" t="s">
        <v>0</v>
      </c>
      <c r="B21" s="36" t="s">
        <v>79</v>
      </c>
      <c r="C21" s="36"/>
      <c r="D21" s="91">
        <v>2990</v>
      </c>
      <c r="E21" s="36">
        <v>10</v>
      </c>
      <c r="F21" s="92">
        <v>2550</v>
      </c>
      <c r="G21" s="93">
        <f t="shared" si="0"/>
        <v>255</v>
      </c>
    </row>
    <row r="22" spans="1:7" x14ac:dyDescent="0.25">
      <c r="A22" s="90" t="s">
        <v>0</v>
      </c>
      <c r="B22" s="36" t="s">
        <v>80</v>
      </c>
      <c r="C22" s="36"/>
      <c r="D22" s="91">
        <v>2990</v>
      </c>
      <c r="E22" s="36">
        <v>12</v>
      </c>
      <c r="F22" s="92">
        <v>2570</v>
      </c>
      <c r="G22" s="93">
        <f t="shared" si="0"/>
        <v>214.16666666666666</v>
      </c>
    </row>
    <row r="23" spans="1:7" x14ac:dyDescent="0.25">
      <c r="A23" s="90" t="s">
        <v>0</v>
      </c>
      <c r="B23" s="36" t="s">
        <v>81</v>
      </c>
      <c r="C23" s="36"/>
      <c r="D23" s="91">
        <v>2990</v>
      </c>
      <c r="E23" s="36">
        <v>12</v>
      </c>
      <c r="F23" s="92">
        <v>2670</v>
      </c>
      <c r="G23" s="93">
        <f t="shared" si="0"/>
        <v>222.5</v>
      </c>
    </row>
    <row r="24" spans="1:7" x14ac:dyDescent="0.25">
      <c r="A24" s="90" t="s">
        <v>0</v>
      </c>
      <c r="B24" s="36" t="s">
        <v>82</v>
      </c>
      <c r="C24" s="36"/>
      <c r="D24" s="91">
        <v>2990</v>
      </c>
      <c r="E24" s="36">
        <v>14</v>
      </c>
      <c r="F24" s="92">
        <v>2790</v>
      </c>
      <c r="G24" s="93">
        <f t="shared" si="0"/>
        <v>199.28571428571428</v>
      </c>
    </row>
    <row r="25" spans="1:7" x14ac:dyDescent="0.25">
      <c r="A25" s="90" t="s">
        <v>0</v>
      </c>
      <c r="B25" s="36" t="s">
        <v>83</v>
      </c>
      <c r="C25" s="36"/>
      <c r="D25" s="91">
        <v>2990</v>
      </c>
      <c r="E25" s="36">
        <v>14</v>
      </c>
      <c r="F25" s="92">
        <v>2890</v>
      </c>
      <c r="G25" s="93">
        <f t="shared" si="0"/>
        <v>206.42857142857142</v>
      </c>
    </row>
    <row r="26" spans="1:7" x14ac:dyDescent="0.25">
      <c r="A26" s="90" t="s">
        <v>0</v>
      </c>
      <c r="B26" s="36" t="s">
        <v>84</v>
      </c>
      <c r="C26" s="36"/>
      <c r="D26" s="91">
        <v>2990</v>
      </c>
      <c r="E26" s="36">
        <v>10</v>
      </c>
      <c r="F26" s="92">
        <v>2490</v>
      </c>
      <c r="G26" s="93">
        <f t="shared" si="0"/>
        <v>249</v>
      </c>
    </row>
    <row r="27" spans="1:7" x14ac:dyDescent="0.25">
      <c r="A27" s="90" t="s">
        <v>0</v>
      </c>
      <c r="B27" s="36" t="s">
        <v>84</v>
      </c>
      <c r="C27" s="36"/>
      <c r="D27" s="91">
        <v>2990</v>
      </c>
      <c r="E27" s="36">
        <v>12</v>
      </c>
      <c r="F27" s="92">
        <v>2590</v>
      </c>
      <c r="G27" s="93">
        <f t="shared" si="0"/>
        <v>215.83333333333334</v>
      </c>
    </row>
    <row r="28" spans="1:7" x14ac:dyDescent="0.25">
      <c r="A28" s="90" t="s">
        <v>0</v>
      </c>
      <c r="B28" s="36" t="s">
        <v>84</v>
      </c>
      <c r="C28" s="36"/>
      <c r="D28" s="91">
        <v>2990</v>
      </c>
      <c r="E28" s="36">
        <v>14</v>
      </c>
      <c r="F28" s="92">
        <v>2790</v>
      </c>
      <c r="G28" s="93">
        <f t="shared" si="0"/>
        <v>199.28571428571428</v>
      </c>
    </row>
    <row r="29" spans="1:7" x14ac:dyDescent="0.25">
      <c r="A29" s="90" t="s">
        <v>0</v>
      </c>
      <c r="B29" s="36" t="s">
        <v>85</v>
      </c>
      <c r="C29" s="36"/>
      <c r="D29" s="91">
        <v>2990</v>
      </c>
      <c r="E29" s="36">
        <v>10</v>
      </c>
      <c r="F29" s="92">
        <v>2590</v>
      </c>
      <c r="G29" s="93">
        <f t="shared" si="0"/>
        <v>259</v>
      </c>
    </row>
    <row r="30" spans="1:7" x14ac:dyDescent="0.25">
      <c r="A30" s="90" t="s">
        <v>0</v>
      </c>
      <c r="B30" s="36" t="s">
        <v>85</v>
      </c>
      <c r="C30" s="36"/>
      <c r="D30" s="91">
        <v>2990</v>
      </c>
      <c r="E30" s="36">
        <v>12</v>
      </c>
      <c r="F30" s="92">
        <v>2690</v>
      </c>
      <c r="G30" s="93">
        <f t="shared" si="0"/>
        <v>224.16666666666666</v>
      </c>
    </row>
    <row r="31" spans="1:7" x14ac:dyDescent="0.25">
      <c r="A31" s="90" t="s">
        <v>0</v>
      </c>
      <c r="B31" s="36" t="s">
        <v>85</v>
      </c>
      <c r="C31" s="36"/>
      <c r="D31" s="91">
        <v>2990</v>
      </c>
      <c r="E31" s="36">
        <v>14</v>
      </c>
      <c r="F31" s="92">
        <v>2890</v>
      </c>
      <c r="G31" s="93">
        <f t="shared" si="0"/>
        <v>206.42857142857142</v>
      </c>
    </row>
    <row r="32" spans="1:7" x14ac:dyDescent="0.25">
      <c r="A32" s="90" t="s">
        <v>0</v>
      </c>
      <c r="B32" s="36" t="s">
        <v>86</v>
      </c>
      <c r="C32" s="36"/>
      <c r="D32" s="91">
        <v>2990</v>
      </c>
      <c r="E32" s="36">
        <v>10</v>
      </c>
      <c r="F32" s="92">
        <v>2630</v>
      </c>
      <c r="G32" s="93">
        <f t="shared" si="0"/>
        <v>263</v>
      </c>
    </row>
    <row r="33" spans="1:7" x14ac:dyDescent="0.25">
      <c r="A33" s="90" t="s">
        <v>0</v>
      </c>
      <c r="B33" s="36" t="s">
        <v>87</v>
      </c>
      <c r="C33" s="36"/>
      <c r="D33" s="91">
        <v>2990</v>
      </c>
      <c r="E33" s="36">
        <v>10</v>
      </c>
      <c r="F33" s="92">
        <v>2730</v>
      </c>
      <c r="G33" s="93">
        <f t="shared" si="0"/>
        <v>273</v>
      </c>
    </row>
    <row r="34" spans="1:7" x14ac:dyDescent="0.25">
      <c r="A34" s="90" t="s">
        <v>0</v>
      </c>
      <c r="B34" s="36" t="s">
        <v>88</v>
      </c>
      <c r="C34" s="36"/>
      <c r="D34" s="91">
        <v>2990</v>
      </c>
      <c r="E34" s="36">
        <v>12</v>
      </c>
      <c r="F34" s="92">
        <v>2750</v>
      </c>
      <c r="G34" s="93">
        <f t="shared" si="0"/>
        <v>229.16666666666666</v>
      </c>
    </row>
    <row r="35" spans="1:7" x14ac:dyDescent="0.25">
      <c r="A35" s="90" t="s">
        <v>0</v>
      </c>
      <c r="B35" s="36" t="s">
        <v>89</v>
      </c>
      <c r="C35" s="36"/>
      <c r="D35" s="91">
        <v>2990</v>
      </c>
      <c r="E35" s="36">
        <v>12</v>
      </c>
      <c r="F35" s="92">
        <v>2850</v>
      </c>
      <c r="G35" s="93">
        <f t="shared" si="0"/>
        <v>237.5</v>
      </c>
    </row>
    <row r="36" spans="1:7" x14ac:dyDescent="0.25">
      <c r="A36" s="90" t="s">
        <v>0</v>
      </c>
      <c r="B36" s="36" t="s">
        <v>90</v>
      </c>
      <c r="C36" s="36"/>
      <c r="D36" s="91">
        <v>2990</v>
      </c>
      <c r="E36" s="36">
        <v>14</v>
      </c>
      <c r="F36" s="92">
        <v>2990</v>
      </c>
      <c r="G36" s="93">
        <f t="shared" si="0"/>
        <v>213.57142857142858</v>
      </c>
    </row>
    <row r="37" spans="1:7" x14ac:dyDescent="0.25">
      <c r="A37" s="90" t="s">
        <v>0</v>
      </c>
      <c r="B37" s="36" t="s">
        <v>91</v>
      </c>
      <c r="C37" s="36"/>
      <c r="D37" s="91">
        <v>2990</v>
      </c>
      <c r="E37" s="36">
        <v>14</v>
      </c>
      <c r="F37" s="92">
        <v>3090</v>
      </c>
      <c r="G37" s="93">
        <f t="shared" si="0"/>
        <v>220.71428571428572</v>
      </c>
    </row>
    <row r="38" spans="1:7" x14ac:dyDescent="0.25">
      <c r="A38" s="90" t="s">
        <v>0</v>
      </c>
      <c r="B38" s="36" t="s">
        <v>92</v>
      </c>
      <c r="C38" s="36"/>
      <c r="D38" s="91">
        <v>2990</v>
      </c>
      <c r="E38" s="36">
        <v>10</v>
      </c>
      <c r="F38" s="92">
        <v>2750</v>
      </c>
      <c r="G38" s="93">
        <f t="shared" si="0"/>
        <v>275</v>
      </c>
    </row>
    <row r="39" spans="1:7" x14ac:dyDescent="0.25">
      <c r="A39" s="90" t="s">
        <v>0</v>
      </c>
      <c r="B39" s="36" t="s">
        <v>93</v>
      </c>
      <c r="C39" s="36"/>
      <c r="D39" s="91">
        <v>2990</v>
      </c>
      <c r="E39" s="36">
        <v>10</v>
      </c>
      <c r="F39" s="92">
        <v>2850</v>
      </c>
      <c r="G39" s="93">
        <f t="shared" si="0"/>
        <v>285</v>
      </c>
    </row>
    <row r="40" spans="1:7" x14ac:dyDescent="0.25">
      <c r="A40" s="90" t="s">
        <v>0</v>
      </c>
      <c r="B40" s="36" t="s">
        <v>94</v>
      </c>
      <c r="C40" s="36"/>
      <c r="D40" s="91">
        <v>2990</v>
      </c>
      <c r="E40" s="36">
        <v>12</v>
      </c>
      <c r="F40" s="92">
        <v>2870</v>
      </c>
      <c r="G40" s="93">
        <f t="shared" si="0"/>
        <v>239.16666666666666</v>
      </c>
    </row>
    <row r="41" spans="1:7" x14ac:dyDescent="0.25">
      <c r="A41" s="90" t="s">
        <v>0</v>
      </c>
      <c r="B41" s="36" t="s">
        <v>95</v>
      </c>
      <c r="C41" s="36"/>
      <c r="D41" s="91">
        <v>2990</v>
      </c>
      <c r="E41" s="36">
        <v>12</v>
      </c>
      <c r="F41" s="92">
        <v>2970</v>
      </c>
      <c r="G41" s="93">
        <f t="shared" si="0"/>
        <v>247.5</v>
      </c>
    </row>
    <row r="42" spans="1:7" x14ac:dyDescent="0.25">
      <c r="A42" s="90" t="s">
        <v>0</v>
      </c>
      <c r="B42" s="36" t="s">
        <v>96</v>
      </c>
      <c r="C42" s="36"/>
      <c r="D42" s="91">
        <v>2990</v>
      </c>
      <c r="E42" s="36">
        <v>14</v>
      </c>
      <c r="F42" s="92">
        <v>3090</v>
      </c>
      <c r="G42" s="93">
        <f t="shared" si="0"/>
        <v>220.71428571428572</v>
      </c>
    </row>
    <row r="43" spans="1:7" x14ac:dyDescent="0.25">
      <c r="A43" s="90" t="s">
        <v>0</v>
      </c>
      <c r="B43" s="36" t="s">
        <v>97</v>
      </c>
      <c r="C43" s="36"/>
      <c r="D43" s="91">
        <v>2990</v>
      </c>
      <c r="E43" s="36">
        <v>14</v>
      </c>
      <c r="F43" s="92">
        <v>3190</v>
      </c>
      <c r="G43" s="93">
        <f t="shared" si="0"/>
        <v>227.85714285714286</v>
      </c>
    </row>
    <row r="44" spans="1:7" x14ac:dyDescent="0.25">
      <c r="A44" s="90" t="s">
        <v>52</v>
      </c>
      <c r="B44" s="36" t="s">
        <v>98</v>
      </c>
      <c r="C44" s="36"/>
      <c r="D44" s="91">
        <v>6000</v>
      </c>
      <c r="E44" s="36">
        <v>16</v>
      </c>
      <c r="F44" s="92">
        <v>3590</v>
      </c>
      <c r="G44" s="93">
        <f t="shared" si="0"/>
        <v>224.375</v>
      </c>
    </row>
    <row r="45" spans="1:7" x14ac:dyDescent="0.25">
      <c r="A45" s="90" t="s">
        <v>52</v>
      </c>
      <c r="B45" s="36" t="s">
        <v>99</v>
      </c>
      <c r="C45" s="36"/>
      <c r="D45" s="91">
        <v>7000</v>
      </c>
      <c r="E45" s="36">
        <v>16</v>
      </c>
      <c r="F45" s="92">
        <v>3990</v>
      </c>
      <c r="G45" s="93">
        <f t="shared" si="0"/>
        <v>249.375</v>
      </c>
    </row>
    <row r="46" spans="1:7" x14ac:dyDescent="0.25">
      <c r="A46" s="90" t="s">
        <v>52</v>
      </c>
      <c r="B46" s="36" t="s">
        <v>100</v>
      </c>
      <c r="C46" s="36"/>
      <c r="D46" s="91">
        <v>7000</v>
      </c>
      <c r="E46" s="36">
        <v>16</v>
      </c>
      <c r="F46" s="92">
        <v>4390</v>
      </c>
      <c r="G46" s="93">
        <f t="shared" si="0"/>
        <v>274.375</v>
      </c>
    </row>
    <row r="47" spans="1:7" x14ac:dyDescent="0.25">
      <c r="A47" s="90" t="s">
        <v>52</v>
      </c>
      <c r="B47" s="36" t="s">
        <v>99</v>
      </c>
      <c r="C47" s="36"/>
      <c r="D47" s="91">
        <v>8000</v>
      </c>
      <c r="E47" s="36">
        <v>18</v>
      </c>
      <c r="F47" s="92">
        <v>4490</v>
      </c>
      <c r="G47" s="93">
        <f t="shared" si="0"/>
        <v>249.44444444444446</v>
      </c>
    </row>
    <row r="48" spans="1:7" x14ac:dyDescent="0.25">
      <c r="A48" s="90" t="s">
        <v>52</v>
      </c>
      <c r="B48" s="36" t="s">
        <v>100</v>
      </c>
      <c r="C48" s="36"/>
      <c r="D48" s="91">
        <v>8000</v>
      </c>
      <c r="E48" s="36">
        <v>18</v>
      </c>
      <c r="F48" s="92">
        <v>4990</v>
      </c>
      <c r="G48" s="93">
        <f t="shared" si="0"/>
        <v>277.22222222222223</v>
      </c>
    </row>
    <row r="49" spans="1:9" x14ac:dyDescent="0.25">
      <c r="A49" s="90" t="s">
        <v>52</v>
      </c>
      <c r="B49" s="36" t="s">
        <v>99</v>
      </c>
      <c r="C49" s="36"/>
      <c r="D49" s="91">
        <v>10000</v>
      </c>
      <c r="E49" s="36">
        <v>20</v>
      </c>
      <c r="F49" s="92">
        <v>5090</v>
      </c>
      <c r="G49" s="93">
        <f t="shared" si="0"/>
        <v>254.5</v>
      </c>
    </row>
    <row r="50" spans="1:9" x14ac:dyDescent="0.25">
      <c r="A50" s="90" t="s">
        <v>52</v>
      </c>
      <c r="B50" s="36" t="s">
        <v>100</v>
      </c>
      <c r="C50" s="36"/>
      <c r="D50" s="91">
        <v>10000</v>
      </c>
      <c r="E50" s="36">
        <v>20</v>
      </c>
      <c r="F50" s="92">
        <v>5590</v>
      </c>
      <c r="G50" s="93">
        <f t="shared" si="0"/>
        <v>279.5</v>
      </c>
    </row>
    <row r="51" spans="1:9" x14ac:dyDescent="0.25">
      <c r="A51" s="90" t="s">
        <v>52</v>
      </c>
      <c r="B51" s="36" t="s">
        <v>99</v>
      </c>
      <c r="C51" s="36"/>
      <c r="D51" s="91">
        <v>12000</v>
      </c>
      <c r="E51" s="36">
        <v>20</v>
      </c>
      <c r="F51" s="92">
        <v>5690</v>
      </c>
      <c r="G51" s="93">
        <f t="shared" si="0"/>
        <v>284.5</v>
      </c>
    </row>
    <row r="52" spans="1:9" x14ac:dyDescent="0.25">
      <c r="A52" s="90" t="s">
        <v>52</v>
      </c>
      <c r="B52" s="36" t="s">
        <v>100</v>
      </c>
      <c r="C52" s="36"/>
      <c r="D52" s="91">
        <v>15000</v>
      </c>
      <c r="E52" s="36">
        <v>20</v>
      </c>
      <c r="F52" s="92">
        <v>7490</v>
      </c>
      <c r="G52" s="93">
        <f t="shared" si="0"/>
        <v>374.5</v>
      </c>
    </row>
    <row r="53" spans="1:9" x14ac:dyDescent="0.25">
      <c r="A53" s="90" t="s">
        <v>52</v>
      </c>
      <c r="B53" s="36" t="s">
        <v>100</v>
      </c>
      <c r="C53" s="36"/>
      <c r="D53" s="91">
        <v>17000</v>
      </c>
      <c r="E53" s="36">
        <v>20</v>
      </c>
      <c r="F53" s="92">
        <v>8690</v>
      </c>
      <c r="G53" s="93">
        <f t="shared" si="0"/>
        <v>434.5</v>
      </c>
    </row>
    <row r="54" spans="1:9" x14ac:dyDescent="0.25">
      <c r="A54" s="90" t="s">
        <v>5</v>
      </c>
      <c r="B54" s="36" t="s">
        <v>101</v>
      </c>
      <c r="C54" s="36"/>
      <c r="D54" s="91">
        <v>6000</v>
      </c>
      <c r="E54" s="36">
        <v>16</v>
      </c>
      <c r="F54" s="92">
        <v>3490</v>
      </c>
      <c r="G54" s="93">
        <f t="shared" si="0"/>
        <v>218.125</v>
      </c>
    </row>
    <row r="55" spans="1:9" x14ac:dyDescent="0.25">
      <c r="A55" s="90" t="s">
        <v>5</v>
      </c>
      <c r="B55" s="36" t="s">
        <v>102</v>
      </c>
      <c r="C55" s="36"/>
      <c r="D55" s="91">
        <v>7000</v>
      </c>
      <c r="E55" s="36">
        <v>16</v>
      </c>
      <c r="F55" s="92">
        <v>3890</v>
      </c>
      <c r="G55" s="93">
        <f t="shared" si="0"/>
        <v>243.125</v>
      </c>
    </row>
    <row r="56" spans="1:9" x14ac:dyDescent="0.25">
      <c r="A56" s="90" t="s">
        <v>5</v>
      </c>
      <c r="B56" s="36" t="s">
        <v>103</v>
      </c>
      <c r="C56" s="36"/>
      <c r="D56" s="91">
        <v>7000</v>
      </c>
      <c r="E56" s="36">
        <v>16</v>
      </c>
      <c r="F56" s="92">
        <v>4190</v>
      </c>
      <c r="G56" s="93">
        <f t="shared" si="0"/>
        <v>261.875</v>
      </c>
    </row>
    <row r="57" spans="1:9" x14ac:dyDescent="0.25">
      <c r="A57" s="90" t="s">
        <v>5</v>
      </c>
      <c r="B57" s="36" t="s">
        <v>102</v>
      </c>
      <c r="C57" s="36"/>
      <c r="D57" s="91">
        <v>8000</v>
      </c>
      <c r="E57" s="36">
        <v>18</v>
      </c>
      <c r="F57" s="92">
        <v>4390</v>
      </c>
      <c r="G57" s="93">
        <f t="shared" si="0"/>
        <v>243.88888888888889</v>
      </c>
    </row>
    <row r="58" spans="1:9" x14ac:dyDescent="0.25">
      <c r="A58" s="90" t="s">
        <v>5</v>
      </c>
      <c r="B58" s="36" t="s">
        <v>103</v>
      </c>
      <c r="C58" s="36"/>
      <c r="D58" s="91">
        <v>8000</v>
      </c>
      <c r="E58" s="36">
        <v>18</v>
      </c>
      <c r="F58" s="92">
        <v>4690</v>
      </c>
      <c r="G58" s="93">
        <f t="shared" si="0"/>
        <v>260.55555555555554</v>
      </c>
    </row>
    <row r="59" spans="1:9" x14ac:dyDescent="0.25">
      <c r="A59" s="90" t="s">
        <v>5</v>
      </c>
      <c r="B59" s="36" t="s">
        <v>102</v>
      </c>
      <c r="C59" s="36"/>
      <c r="D59" s="91">
        <v>10000</v>
      </c>
      <c r="E59" s="36">
        <v>20</v>
      </c>
      <c r="F59" s="92">
        <v>4990</v>
      </c>
      <c r="G59" s="93">
        <f t="shared" si="0"/>
        <v>249.5</v>
      </c>
    </row>
    <row r="60" spans="1:9" x14ac:dyDescent="0.25">
      <c r="A60" s="90" t="s">
        <v>5</v>
      </c>
      <c r="B60" s="36" t="s">
        <v>103</v>
      </c>
      <c r="C60" s="36"/>
      <c r="D60" s="91">
        <v>10000</v>
      </c>
      <c r="E60" s="36">
        <v>20</v>
      </c>
      <c r="F60" s="92">
        <v>5290</v>
      </c>
      <c r="G60" s="93">
        <f t="shared" si="0"/>
        <v>264.5</v>
      </c>
    </row>
    <row r="61" spans="1:9" x14ac:dyDescent="0.25">
      <c r="A61" s="90" t="s">
        <v>5</v>
      </c>
      <c r="B61" s="36" t="s">
        <v>102</v>
      </c>
      <c r="C61" s="36"/>
      <c r="D61" s="91">
        <v>12000</v>
      </c>
      <c r="E61" s="36">
        <v>20</v>
      </c>
      <c r="F61" s="92">
        <v>5490</v>
      </c>
      <c r="G61" s="93">
        <f t="shared" si="0"/>
        <v>274.5</v>
      </c>
    </row>
    <row r="62" spans="1:9" x14ac:dyDescent="0.25">
      <c r="A62" s="90" t="s">
        <v>5</v>
      </c>
      <c r="B62" s="36" t="s">
        <v>103</v>
      </c>
      <c r="C62" s="36"/>
      <c r="D62" s="91">
        <v>12000</v>
      </c>
      <c r="E62" s="36">
        <v>20</v>
      </c>
      <c r="F62" s="92">
        <v>5790</v>
      </c>
      <c r="G62" s="93">
        <f t="shared" si="0"/>
        <v>289.5</v>
      </c>
    </row>
    <row r="63" spans="1:9" ht="15.75" thickBot="1" x14ac:dyDescent="0.3">
      <c r="A63" s="90" t="s">
        <v>5</v>
      </c>
      <c r="B63" s="36" t="s">
        <v>104</v>
      </c>
      <c r="C63" s="36"/>
      <c r="D63" s="91">
        <v>6000</v>
      </c>
      <c r="E63" s="36">
        <v>16</v>
      </c>
      <c r="F63" s="92">
        <v>3590</v>
      </c>
      <c r="G63" s="93">
        <f t="shared" si="0"/>
        <v>224.375</v>
      </c>
    </row>
    <row r="64" spans="1:9" x14ac:dyDescent="0.25">
      <c r="A64" s="26" t="s">
        <v>106</v>
      </c>
      <c r="B64" s="16" t="s">
        <v>109</v>
      </c>
      <c r="C64" s="16"/>
      <c r="D64" s="17">
        <v>14000</v>
      </c>
      <c r="E64" s="16">
        <v>24</v>
      </c>
      <c r="F64" s="18">
        <v>8790</v>
      </c>
      <c r="G64" s="19">
        <f t="shared" ref="G64:G113" si="1">F64/E64</f>
        <v>366.25</v>
      </c>
      <c r="I64" s="6" t="s">
        <v>21</v>
      </c>
    </row>
    <row r="65" spans="1:9" x14ac:dyDescent="0.25">
      <c r="A65" s="27" t="s">
        <v>106</v>
      </c>
      <c r="B65" s="8" t="s">
        <v>108</v>
      </c>
      <c r="C65" s="8"/>
      <c r="D65" s="11">
        <v>17000</v>
      </c>
      <c r="E65" s="8">
        <v>24</v>
      </c>
      <c r="F65" s="12">
        <v>9490</v>
      </c>
      <c r="G65" s="21">
        <f t="shared" si="1"/>
        <v>395.41666666666669</v>
      </c>
      <c r="I65" s="3">
        <f>AVERAGE(G64:G84)</f>
        <v>526.00366300366295</v>
      </c>
    </row>
    <row r="66" spans="1:9" x14ac:dyDescent="0.25">
      <c r="A66" s="27" t="s">
        <v>106</v>
      </c>
      <c r="B66" s="8" t="s">
        <v>107</v>
      </c>
      <c r="C66" s="8"/>
      <c r="D66" s="11">
        <v>24000</v>
      </c>
      <c r="E66" s="8">
        <v>24</v>
      </c>
      <c r="F66" s="12">
        <v>12890</v>
      </c>
      <c r="G66" s="21">
        <f t="shared" si="1"/>
        <v>537.08333333333337</v>
      </c>
      <c r="I66" s="6" t="s">
        <v>22</v>
      </c>
    </row>
    <row r="67" spans="1:9" x14ac:dyDescent="0.25">
      <c r="A67" s="27" t="s">
        <v>106</v>
      </c>
      <c r="B67" s="8" t="s">
        <v>107</v>
      </c>
      <c r="C67" s="8"/>
      <c r="D67" s="11">
        <v>25000</v>
      </c>
      <c r="E67" s="8">
        <v>30</v>
      </c>
      <c r="F67" s="12">
        <v>14990</v>
      </c>
      <c r="G67" s="21">
        <f t="shared" si="1"/>
        <v>499.66666666666669</v>
      </c>
      <c r="I67" s="3">
        <f>AVERAGE(G64:G71)</f>
        <v>519.95833333333337</v>
      </c>
    </row>
    <row r="68" spans="1:9" x14ac:dyDescent="0.25">
      <c r="A68" s="27" t="s">
        <v>106</v>
      </c>
      <c r="B68" s="8" t="s">
        <v>107</v>
      </c>
      <c r="C68" s="8"/>
      <c r="D68" s="11">
        <v>25000</v>
      </c>
      <c r="E68" s="8">
        <v>30</v>
      </c>
      <c r="F68" s="12">
        <v>17990</v>
      </c>
      <c r="G68" s="21">
        <f t="shared" si="1"/>
        <v>599.66666666666663</v>
      </c>
      <c r="I68" s="6" t="s">
        <v>112</v>
      </c>
    </row>
    <row r="69" spans="1:9" x14ac:dyDescent="0.25">
      <c r="A69" s="27" t="s">
        <v>106</v>
      </c>
      <c r="B69" s="8" t="s">
        <v>107</v>
      </c>
      <c r="C69" s="8"/>
      <c r="D69" s="11">
        <v>30000</v>
      </c>
      <c r="E69" s="8">
        <v>30</v>
      </c>
      <c r="F69" s="12">
        <v>19990</v>
      </c>
      <c r="G69" s="21">
        <f t="shared" si="1"/>
        <v>666.33333333333337</v>
      </c>
      <c r="I69" s="3">
        <f>AVERAGE(G72:G75)</f>
        <v>774.66666666666674</v>
      </c>
    </row>
    <row r="70" spans="1:9" x14ac:dyDescent="0.25">
      <c r="A70" s="27" t="s">
        <v>106</v>
      </c>
      <c r="B70" s="8" t="s">
        <v>107</v>
      </c>
      <c r="C70" s="8"/>
      <c r="D70" s="11">
        <v>38000</v>
      </c>
      <c r="E70" s="8">
        <v>30</v>
      </c>
      <c r="F70" s="12">
        <v>21990</v>
      </c>
      <c r="G70" s="21">
        <f t="shared" si="1"/>
        <v>733</v>
      </c>
      <c r="I70" s="6" t="s">
        <v>61</v>
      </c>
    </row>
    <row r="71" spans="1:9" x14ac:dyDescent="0.25">
      <c r="A71" s="27" t="s">
        <v>106</v>
      </c>
      <c r="B71" s="8" t="s">
        <v>111</v>
      </c>
      <c r="C71" s="8"/>
      <c r="D71" s="11">
        <v>14000</v>
      </c>
      <c r="E71" s="8">
        <v>40</v>
      </c>
      <c r="F71" s="12">
        <v>14490</v>
      </c>
      <c r="G71" s="21">
        <f t="shared" si="1"/>
        <v>362.25</v>
      </c>
      <c r="I71" s="3">
        <f>AVERAGE(G76:G79)</f>
        <v>393.70833333333337</v>
      </c>
    </row>
    <row r="72" spans="1:9" x14ac:dyDescent="0.25">
      <c r="A72" s="27" t="s">
        <v>110</v>
      </c>
      <c r="B72" s="8" t="s">
        <v>113</v>
      </c>
      <c r="C72" s="8"/>
      <c r="D72" s="11">
        <v>25000</v>
      </c>
      <c r="E72" s="8">
        <v>30</v>
      </c>
      <c r="F72" s="12">
        <v>19990</v>
      </c>
      <c r="G72" s="21">
        <f t="shared" si="1"/>
        <v>666.33333333333337</v>
      </c>
      <c r="I72" s="6" t="s">
        <v>118</v>
      </c>
    </row>
    <row r="73" spans="1:9" x14ac:dyDescent="0.25">
      <c r="A73" s="27" t="s">
        <v>110</v>
      </c>
      <c r="B73" s="8" t="s">
        <v>113</v>
      </c>
      <c r="C73" s="8"/>
      <c r="D73" s="11">
        <v>25000</v>
      </c>
      <c r="E73" s="8">
        <v>30</v>
      </c>
      <c r="F73" s="12">
        <v>22990</v>
      </c>
      <c r="G73" s="21">
        <f t="shared" si="1"/>
        <v>766.33333333333337</v>
      </c>
      <c r="I73" s="3">
        <f>AVERAGE(G80:G82)</f>
        <v>434.63675213675214</v>
      </c>
    </row>
    <row r="74" spans="1:9" x14ac:dyDescent="0.25">
      <c r="A74" s="27" t="s">
        <v>110</v>
      </c>
      <c r="B74" s="8" t="s">
        <v>113</v>
      </c>
      <c r="C74" s="8"/>
      <c r="D74" s="11">
        <v>30000</v>
      </c>
      <c r="E74" s="8">
        <v>30</v>
      </c>
      <c r="F74" s="12">
        <v>23990</v>
      </c>
      <c r="G74" s="21">
        <f t="shared" si="1"/>
        <v>799.66666666666663</v>
      </c>
      <c r="I74" s="6" t="s">
        <v>121</v>
      </c>
    </row>
    <row r="75" spans="1:9" x14ac:dyDescent="0.25">
      <c r="A75" s="27" t="s">
        <v>110</v>
      </c>
      <c r="B75" s="8" t="s">
        <v>113</v>
      </c>
      <c r="C75" s="8"/>
      <c r="D75" s="11">
        <v>38500</v>
      </c>
      <c r="E75" s="8">
        <v>30</v>
      </c>
      <c r="F75" s="12">
        <v>25990</v>
      </c>
      <c r="G75" s="21">
        <f t="shared" si="1"/>
        <v>866.33333333333337</v>
      </c>
      <c r="I75" s="3">
        <f>AVERAGE(G83:G84)</f>
        <v>454.5</v>
      </c>
    </row>
    <row r="76" spans="1:9" x14ac:dyDescent="0.25">
      <c r="A76" s="61" t="s">
        <v>114</v>
      </c>
      <c r="B76" s="36" t="s">
        <v>115</v>
      </c>
      <c r="C76" s="36"/>
      <c r="D76" s="91">
        <v>15000</v>
      </c>
      <c r="E76" s="36">
        <v>20</v>
      </c>
      <c r="F76" s="92">
        <v>7490</v>
      </c>
      <c r="G76" s="93">
        <f t="shared" si="1"/>
        <v>374.5</v>
      </c>
    </row>
    <row r="77" spans="1:9" x14ac:dyDescent="0.25">
      <c r="A77" s="61" t="s">
        <v>114</v>
      </c>
      <c r="B77" s="36" t="s">
        <v>115</v>
      </c>
      <c r="C77" s="36"/>
      <c r="D77" s="91">
        <v>17000</v>
      </c>
      <c r="E77" s="36">
        <v>20</v>
      </c>
      <c r="F77" s="92">
        <v>8690</v>
      </c>
      <c r="G77" s="93">
        <f t="shared" si="1"/>
        <v>434.5</v>
      </c>
    </row>
    <row r="78" spans="1:9" x14ac:dyDescent="0.25">
      <c r="A78" s="61" t="s">
        <v>114</v>
      </c>
      <c r="B78" s="36" t="s">
        <v>116</v>
      </c>
      <c r="C78" s="36"/>
      <c r="D78" s="91">
        <v>15000</v>
      </c>
      <c r="E78" s="36">
        <v>24</v>
      </c>
      <c r="F78" s="92">
        <v>8590</v>
      </c>
      <c r="G78" s="93">
        <f t="shared" si="1"/>
        <v>357.91666666666669</v>
      </c>
    </row>
    <row r="79" spans="1:9" x14ac:dyDescent="0.25">
      <c r="A79" s="61" t="s">
        <v>114</v>
      </c>
      <c r="B79" s="36" t="s">
        <v>116</v>
      </c>
      <c r="C79" s="36"/>
      <c r="D79" s="91">
        <v>17000</v>
      </c>
      <c r="E79" s="36">
        <v>24</v>
      </c>
      <c r="F79" s="92">
        <v>9790</v>
      </c>
      <c r="G79" s="93">
        <f t="shared" si="1"/>
        <v>407.91666666666669</v>
      </c>
    </row>
    <row r="80" spans="1:9" x14ac:dyDescent="0.25">
      <c r="A80" s="61" t="s">
        <v>119</v>
      </c>
      <c r="B80" s="36" t="s">
        <v>117</v>
      </c>
      <c r="C80" s="36"/>
      <c r="D80" s="91">
        <v>15000</v>
      </c>
      <c r="E80" s="36">
        <v>24</v>
      </c>
      <c r="F80" s="92">
        <v>8590</v>
      </c>
      <c r="G80" s="93">
        <f t="shared" si="1"/>
        <v>357.91666666666669</v>
      </c>
    </row>
    <row r="81" spans="1:12" x14ac:dyDescent="0.25">
      <c r="A81" s="61" t="s">
        <v>119</v>
      </c>
      <c r="B81" s="36" t="s">
        <v>117</v>
      </c>
      <c r="C81" s="36"/>
      <c r="D81" s="91">
        <v>17000</v>
      </c>
      <c r="E81" s="36">
        <v>24</v>
      </c>
      <c r="F81" s="92">
        <v>9790</v>
      </c>
      <c r="G81" s="93">
        <f t="shared" si="1"/>
        <v>407.91666666666669</v>
      </c>
    </row>
    <row r="82" spans="1:12" x14ac:dyDescent="0.25">
      <c r="A82" s="61" t="s">
        <v>119</v>
      </c>
      <c r="B82" s="36" t="s">
        <v>44</v>
      </c>
      <c r="C82" s="36"/>
      <c r="D82" s="91">
        <v>25000</v>
      </c>
      <c r="E82" s="36">
        <v>26</v>
      </c>
      <c r="F82" s="92">
        <v>13990</v>
      </c>
      <c r="G82" s="93">
        <f t="shared" si="1"/>
        <v>538.07692307692309</v>
      </c>
    </row>
    <row r="83" spans="1:12" x14ac:dyDescent="0.25">
      <c r="A83" s="61" t="s">
        <v>120</v>
      </c>
      <c r="B83" s="36" t="s">
        <v>100</v>
      </c>
      <c r="C83" s="36"/>
      <c r="D83" s="91">
        <v>15000</v>
      </c>
      <c r="E83" s="36">
        <v>20</v>
      </c>
      <c r="F83" s="92">
        <v>8490</v>
      </c>
      <c r="G83" s="93">
        <f t="shared" si="1"/>
        <v>424.5</v>
      </c>
    </row>
    <row r="84" spans="1:12" ht="15.75" thickBot="1" x14ac:dyDescent="0.3">
      <c r="A84" s="61" t="s">
        <v>120</v>
      </c>
      <c r="B84" s="36" t="s">
        <v>100</v>
      </c>
      <c r="C84" s="36"/>
      <c r="D84" s="91">
        <v>17000</v>
      </c>
      <c r="E84" s="36">
        <v>20</v>
      </c>
      <c r="F84" s="92">
        <v>9690</v>
      </c>
      <c r="G84" s="93">
        <f t="shared" si="1"/>
        <v>484.5</v>
      </c>
    </row>
    <row r="85" spans="1:12" x14ac:dyDescent="0.25">
      <c r="A85" s="26" t="s">
        <v>130</v>
      </c>
      <c r="B85" s="16" t="s">
        <v>126</v>
      </c>
      <c r="C85" s="16"/>
      <c r="D85" s="17">
        <v>7000</v>
      </c>
      <c r="E85" s="16">
        <v>14</v>
      </c>
      <c r="F85" s="18">
        <v>4390</v>
      </c>
      <c r="G85" s="19">
        <f t="shared" si="1"/>
        <v>313.57142857142856</v>
      </c>
      <c r="I85" s="6" t="s">
        <v>30</v>
      </c>
      <c r="L85" s="3"/>
    </row>
    <row r="86" spans="1:12" x14ac:dyDescent="0.25">
      <c r="A86" s="27" t="s">
        <v>130</v>
      </c>
      <c r="B86" s="8" t="s">
        <v>127</v>
      </c>
      <c r="C86" s="8"/>
      <c r="D86" s="11">
        <v>7000</v>
      </c>
      <c r="E86" s="8">
        <v>14</v>
      </c>
      <c r="F86" s="12">
        <v>4990</v>
      </c>
      <c r="G86" s="21">
        <f t="shared" si="1"/>
        <v>356.42857142857144</v>
      </c>
      <c r="I86" s="3">
        <f>AVERAGE(G85:G109)</f>
        <v>379.70277777777778</v>
      </c>
      <c r="L86" s="6"/>
    </row>
    <row r="87" spans="1:12" x14ac:dyDescent="0.25">
      <c r="A87" s="27" t="s">
        <v>130</v>
      </c>
      <c r="B87" s="8" t="s">
        <v>126</v>
      </c>
      <c r="C87" s="8"/>
      <c r="D87" s="11">
        <v>8000</v>
      </c>
      <c r="E87" s="8">
        <v>16</v>
      </c>
      <c r="F87" s="12">
        <v>4690</v>
      </c>
      <c r="G87" s="21">
        <f t="shared" si="1"/>
        <v>293.125</v>
      </c>
      <c r="I87" s="6" t="s">
        <v>31</v>
      </c>
      <c r="L87" s="3"/>
    </row>
    <row r="88" spans="1:12" x14ac:dyDescent="0.25">
      <c r="A88" s="27" t="s">
        <v>130</v>
      </c>
      <c r="B88" s="8" t="s">
        <v>127</v>
      </c>
      <c r="C88" s="8"/>
      <c r="D88" s="11">
        <v>8000</v>
      </c>
      <c r="E88" s="8">
        <v>16</v>
      </c>
      <c r="F88" s="12">
        <v>5290</v>
      </c>
      <c r="G88" s="21">
        <f t="shared" si="1"/>
        <v>330.625</v>
      </c>
      <c r="I88" s="3">
        <f>AVERAGE(G85:G94)</f>
        <v>330.58055555555558</v>
      </c>
      <c r="L88" s="6"/>
    </row>
    <row r="89" spans="1:12" x14ac:dyDescent="0.25">
      <c r="A89" s="27" t="s">
        <v>130</v>
      </c>
      <c r="B89" s="8" t="s">
        <v>126</v>
      </c>
      <c r="C89" s="8"/>
      <c r="D89" s="11">
        <v>10000</v>
      </c>
      <c r="E89" s="8">
        <v>16</v>
      </c>
      <c r="F89" s="12">
        <v>5190</v>
      </c>
      <c r="G89" s="21">
        <f t="shared" si="1"/>
        <v>324.375</v>
      </c>
      <c r="I89" s="6" t="s">
        <v>32</v>
      </c>
      <c r="L89" s="3"/>
    </row>
    <row r="90" spans="1:12" x14ac:dyDescent="0.25">
      <c r="A90" s="27" t="s">
        <v>130</v>
      </c>
      <c r="B90" s="8" t="s">
        <v>127</v>
      </c>
      <c r="C90" s="8"/>
      <c r="D90" s="11">
        <v>10000</v>
      </c>
      <c r="E90" s="8">
        <v>16</v>
      </c>
      <c r="F90" s="12">
        <v>5890</v>
      </c>
      <c r="G90" s="21">
        <f t="shared" si="1"/>
        <v>368.125</v>
      </c>
      <c r="I90" s="3">
        <f>AVERAGE(G95:G100)</f>
        <v>371.1481481481481</v>
      </c>
      <c r="L90" s="6"/>
    </row>
    <row r="91" spans="1:12" x14ac:dyDescent="0.25">
      <c r="A91" s="27" t="s">
        <v>130</v>
      </c>
      <c r="B91" s="8" t="s">
        <v>126</v>
      </c>
      <c r="C91" s="8"/>
      <c r="D91" s="11">
        <v>12000</v>
      </c>
      <c r="E91" s="8">
        <v>18</v>
      </c>
      <c r="F91" s="12">
        <v>5590</v>
      </c>
      <c r="G91" s="21">
        <f t="shared" si="1"/>
        <v>310.55555555555554</v>
      </c>
      <c r="I91" s="6" t="s">
        <v>140</v>
      </c>
      <c r="L91" s="3"/>
    </row>
    <row r="92" spans="1:12" x14ac:dyDescent="0.25">
      <c r="A92" s="27" t="s">
        <v>130</v>
      </c>
      <c r="B92" s="8" t="s">
        <v>127</v>
      </c>
      <c r="C92" s="8"/>
      <c r="D92" s="11">
        <v>12000</v>
      </c>
      <c r="E92" s="8">
        <v>18</v>
      </c>
      <c r="F92" s="12">
        <v>6390</v>
      </c>
      <c r="G92" s="21">
        <f t="shared" si="1"/>
        <v>355</v>
      </c>
      <c r="I92" s="3">
        <f>AVERAGE(G101:G106)</f>
        <v>408.20833333333331</v>
      </c>
      <c r="L92" s="6"/>
    </row>
    <row r="93" spans="1:12" x14ac:dyDescent="0.25">
      <c r="A93" s="27" t="s">
        <v>130</v>
      </c>
      <c r="B93" s="8" t="s">
        <v>126</v>
      </c>
      <c r="C93" s="8"/>
      <c r="D93" s="11">
        <v>14000</v>
      </c>
      <c r="E93" s="8">
        <v>20</v>
      </c>
      <c r="F93" s="12">
        <v>6190</v>
      </c>
      <c r="G93" s="21">
        <f t="shared" si="1"/>
        <v>309.5</v>
      </c>
      <c r="I93" s="6" t="s">
        <v>141</v>
      </c>
      <c r="L93" s="3"/>
    </row>
    <row r="94" spans="1:12" x14ac:dyDescent="0.25">
      <c r="A94" s="27" t="s">
        <v>130</v>
      </c>
      <c r="B94" s="8" t="s">
        <v>127</v>
      </c>
      <c r="C94" s="8"/>
      <c r="D94" s="11">
        <v>14000</v>
      </c>
      <c r="E94" s="8">
        <v>20</v>
      </c>
      <c r="F94" s="12">
        <v>6890</v>
      </c>
      <c r="G94" s="21">
        <f t="shared" si="1"/>
        <v>344.5</v>
      </c>
      <c r="I94" s="3">
        <f>AVERAGE(G107:G109)</f>
        <v>503.54166666666669</v>
      </c>
    </row>
    <row r="95" spans="1:12" x14ac:dyDescent="0.25">
      <c r="A95" s="27" t="s">
        <v>131</v>
      </c>
      <c r="B95" s="8" t="s">
        <v>128</v>
      </c>
      <c r="C95" s="8"/>
      <c r="D95" s="11">
        <v>10000</v>
      </c>
      <c r="E95" s="8">
        <v>18</v>
      </c>
      <c r="F95" s="12">
        <v>5890</v>
      </c>
      <c r="G95" s="21">
        <f t="shared" si="1"/>
        <v>327.22222222222223</v>
      </c>
    </row>
    <row r="96" spans="1:12" x14ac:dyDescent="0.25">
      <c r="A96" s="27" t="s">
        <v>131</v>
      </c>
      <c r="B96" s="8" t="s">
        <v>129</v>
      </c>
      <c r="C96" s="8"/>
      <c r="D96" s="11">
        <v>10000</v>
      </c>
      <c r="E96" s="8">
        <v>18</v>
      </c>
      <c r="F96" s="12">
        <v>6690</v>
      </c>
      <c r="G96" s="21">
        <f t="shared" si="1"/>
        <v>371.66666666666669</v>
      </c>
    </row>
    <row r="97" spans="1:9" x14ac:dyDescent="0.25">
      <c r="A97" s="27" t="s">
        <v>131</v>
      </c>
      <c r="B97" s="8" t="s">
        <v>128</v>
      </c>
      <c r="C97" s="8"/>
      <c r="D97" s="11">
        <v>15000</v>
      </c>
      <c r="E97" s="8">
        <v>20</v>
      </c>
      <c r="F97" s="12">
        <v>6690</v>
      </c>
      <c r="G97" s="21">
        <f t="shared" si="1"/>
        <v>334.5</v>
      </c>
    </row>
    <row r="98" spans="1:9" x14ac:dyDescent="0.25">
      <c r="A98" s="27" t="s">
        <v>131</v>
      </c>
      <c r="B98" s="8" t="s">
        <v>129</v>
      </c>
      <c r="C98" s="8"/>
      <c r="D98" s="11">
        <v>15000</v>
      </c>
      <c r="E98" s="8">
        <v>20</v>
      </c>
      <c r="F98" s="12">
        <v>7390</v>
      </c>
      <c r="G98" s="21">
        <f t="shared" si="1"/>
        <v>369.5</v>
      </c>
    </row>
    <row r="99" spans="1:9" x14ac:dyDescent="0.25">
      <c r="A99" s="27" t="s">
        <v>131</v>
      </c>
      <c r="B99" s="8" t="s">
        <v>128</v>
      </c>
      <c r="C99" s="8"/>
      <c r="D99" s="11">
        <v>17000</v>
      </c>
      <c r="E99" s="8">
        <v>20</v>
      </c>
      <c r="F99" s="12">
        <v>7890</v>
      </c>
      <c r="G99" s="21">
        <f t="shared" si="1"/>
        <v>394.5</v>
      </c>
    </row>
    <row r="100" spans="1:9" x14ac:dyDescent="0.25">
      <c r="A100" s="27" t="s">
        <v>131</v>
      </c>
      <c r="B100" s="8" t="s">
        <v>129</v>
      </c>
      <c r="C100" s="8"/>
      <c r="D100" s="11">
        <v>17000</v>
      </c>
      <c r="E100" s="8">
        <v>20</v>
      </c>
      <c r="F100" s="12">
        <v>8590</v>
      </c>
      <c r="G100" s="21">
        <f t="shared" si="1"/>
        <v>429.5</v>
      </c>
    </row>
    <row r="101" spans="1:9" x14ac:dyDescent="0.25">
      <c r="A101" s="27" t="s">
        <v>132</v>
      </c>
      <c r="B101" s="8" t="s">
        <v>133</v>
      </c>
      <c r="C101" s="8"/>
      <c r="D101" s="11">
        <v>10000</v>
      </c>
      <c r="E101" s="8">
        <v>16</v>
      </c>
      <c r="F101" s="12">
        <v>6090</v>
      </c>
      <c r="G101" s="21">
        <f t="shared" ref="G101:G104" si="2">F101/E101</f>
        <v>380.625</v>
      </c>
    </row>
    <row r="102" spans="1:9" x14ac:dyDescent="0.25">
      <c r="A102" s="27" t="s">
        <v>132</v>
      </c>
      <c r="B102" s="8" t="s">
        <v>134</v>
      </c>
      <c r="C102" s="8"/>
      <c r="D102" s="11">
        <v>10000</v>
      </c>
      <c r="E102" s="8">
        <v>16</v>
      </c>
      <c r="F102" s="12">
        <v>6890</v>
      </c>
      <c r="G102" s="21">
        <f t="shared" si="2"/>
        <v>430.625</v>
      </c>
    </row>
    <row r="103" spans="1:9" x14ac:dyDescent="0.25">
      <c r="A103" s="27" t="s">
        <v>132</v>
      </c>
      <c r="B103" s="8" t="s">
        <v>133</v>
      </c>
      <c r="C103" s="8"/>
      <c r="D103" s="11">
        <v>15000</v>
      </c>
      <c r="E103" s="8">
        <v>20</v>
      </c>
      <c r="F103" s="12">
        <v>6990</v>
      </c>
      <c r="G103" s="21">
        <f t="shared" si="2"/>
        <v>349.5</v>
      </c>
    </row>
    <row r="104" spans="1:9" x14ac:dyDescent="0.25">
      <c r="A104" s="27" t="s">
        <v>132</v>
      </c>
      <c r="B104" s="8" t="s">
        <v>134</v>
      </c>
      <c r="C104" s="8"/>
      <c r="D104" s="11">
        <v>15000</v>
      </c>
      <c r="E104" s="8">
        <v>20</v>
      </c>
      <c r="F104" s="12">
        <v>8090</v>
      </c>
      <c r="G104" s="21">
        <f t="shared" si="2"/>
        <v>404.5</v>
      </c>
    </row>
    <row r="105" spans="1:9" x14ac:dyDescent="0.25">
      <c r="A105" s="27" t="s">
        <v>132</v>
      </c>
      <c r="B105" s="8" t="s">
        <v>133</v>
      </c>
      <c r="C105" s="8"/>
      <c r="D105" s="11">
        <v>17000</v>
      </c>
      <c r="E105" s="8">
        <v>20</v>
      </c>
      <c r="F105" s="12">
        <v>8290</v>
      </c>
      <c r="G105" s="21">
        <f t="shared" si="1"/>
        <v>414.5</v>
      </c>
    </row>
    <row r="106" spans="1:9" x14ac:dyDescent="0.25">
      <c r="A106" s="27" t="s">
        <v>132</v>
      </c>
      <c r="B106" s="8" t="s">
        <v>134</v>
      </c>
      <c r="C106" s="8"/>
      <c r="D106" s="11">
        <v>17000</v>
      </c>
      <c r="E106" s="8">
        <v>20</v>
      </c>
      <c r="F106" s="12">
        <v>9390</v>
      </c>
      <c r="G106" s="21">
        <f t="shared" si="1"/>
        <v>469.5</v>
      </c>
    </row>
    <row r="107" spans="1:9" x14ac:dyDescent="0.25">
      <c r="A107" s="27" t="s">
        <v>135</v>
      </c>
      <c r="B107" s="8" t="s">
        <v>136</v>
      </c>
      <c r="C107" s="8"/>
      <c r="D107" s="11">
        <v>15000</v>
      </c>
      <c r="E107" s="8">
        <v>16</v>
      </c>
      <c r="F107" s="12">
        <v>7390</v>
      </c>
      <c r="G107" s="21">
        <f t="shared" si="1"/>
        <v>461.875</v>
      </c>
    </row>
    <row r="108" spans="1:9" x14ac:dyDescent="0.25">
      <c r="A108" s="46" t="s">
        <v>135</v>
      </c>
      <c r="B108" s="48" t="s">
        <v>137</v>
      </c>
      <c r="C108" s="48"/>
      <c r="D108" s="94">
        <v>15000</v>
      </c>
      <c r="E108" s="48">
        <v>16</v>
      </c>
      <c r="F108" s="95">
        <v>7790</v>
      </c>
      <c r="G108" s="96">
        <f t="shared" si="1"/>
        <v>486.875</v>
      </c>
    </row>
    <row r="109" spans="1:9" ht="15.75" thickBot="1" x14ac:dyDescent="0.3">
      <c r="A109" s="28" t="s">
        <v>135</v>
      </c>
      <c r="B109" s="22" t="s">
        <v>137</v>
      </c>
      <c r="C109" s="22"/>
      <c r="D109" s="23">
        <v>17000</v>
      </c>
      <c r="E109" s="22">
        <v>16</v>
      </c>
      <c r="F109" s="24">
        <v>8990</v>
      </c>
      <c r="G109" s="25">
        <f t="shared" si="1"/>
        <v>561.875</v>
      </c>
    </row>
    <row r="110" spans="1:9" x14ac:dyDescent="0.25">
      <c r="A110" s="26" t="s">
        <v>142</v>
      </c>
      <c r="B110" s="16" t="s">
        <v>146</v>
      </c>
      <c r="C110" s="16"/>
      <c r="D110" s="17">
        <v>7000</v>
      </c>
      <c r="E110" s="16">
        <v>10</v>
      </c>
      <c r="F110" s="18">
        <v>5990</v>
      </c>
      <c r="G110" s="19">
        <f t="shared" si="1"/>
        <v>599</v>
      </c>
      <c r="I110" s="6" t="s">
        <v>33</v>
      </c>
    </row>
    <row r="111" spans="1:9" x14ac:dyDescent="0.25">
      <c r="A111" s="27" t="s">
        <v>142</v>
      </c>
      <c r="B111" s="8" t="s">
        <v>147</v>
      </c>
      <c r="C111" s="8"/>
      <c r="D111" s="11">
        <v>8000</v>
      </c>
      <c r="E111" s="8">
        <v>10</v>
      </c>
      <c r="F111" s="12">
        <v>6490</v>
      </c>
      <c r="G111" s="21">
        <f t="shared" si="1"/>
        <v>649</v>
      </c>
      <c r="I111" s="3">
        <f>AVERAGE(G110:G123)</f>
        <v>682.3881802721088</v>
      </c>
    </row>
    <row r="112" spans="1:9" x14ac:dyDescent="0.25">
      <c r="A112" s="27" t="s">
        <v>142</v>
      </c>
      <c r="B112" s="8" t="s">
        <v>147</v>
      </c>
      <c r="C112" s="8"/>
      <c r="D112" s="11">
        <v>10000</v>
      </c>
      <c r="E112" s="8">
        <v>12</v>
      </c>
      <c r="F112" s="12">
        <v>6990</v>
      </c>
      <c r="G112" s="21">
        <f t="shared" si="1"/>
        <v>582.5</v>
      </c>
      <c r="I112" s="6" t="s">
        <v>143</v>
      </c>
    </row>
    <row r="113" spans="1:9" x14ac:dyDescent="0.25">
      <c r="A113" s="27" t="s">
        <v>142</v>
      </c>
      <c r="B113" s="8" t="s">
        <v>148</v>
      </c>
      <c r="C113" s="8"/>
      <c r="D113" s="11">
        <v>10000</v>
      </c>
      <c r="E113" s="8">
        <v>10</v>
      </c>
      <c r="F113" s="12">
        <v>7490</v>
      </c>
      <c r="G113" s="21">
        <f t="shared" si="1"/>
        <v>749</v>
      </c>
      <c r="I113" s="3">
        <f>AVERAGE(G110:G114)</f>
        <v>645.73333333333335</v>
      </c>
    </row>
    <row r="114" spans="1:9" x14ac:dyDescent="0.25">
      <c r="A114" s="27" t="s">
        <v>142</v>
      </c>
      <c r="B114" s="8" t="s">
        <v>148</v>
      </c>
      <c r="C114" s="8"/>
      <c r="D114" s="11">
        <v>10000</v>
      </c>
      <c r="E114" s="8">
        <v>12</v>
      </c>
      <c r="F114" s="12">
        <v>7790</v>
      </c>
      <c r="G114" s="21">
        <f>F114/E114</f>
        <v>649.16666666666663</v>
      </c>
      <c r="I114" s="6" t="s">
        <v>144</v>
      </c>
    </row>
    <row r="115" spans="1:9" x14ac:dyDescent="0.25">
      <c r="A115" s="27" t="s">
        <v>149</v>
      </c>
      <c r="B115" s="8" t="s">
        <v>150</v>
      </c>
      <c r="C115" s="8"/>
      <c r="D115" s="11">
        <v>12000</v>
      </c>
      <c r="E115" s="8">
        <v>12</v>
      </c>
      <c r="F115" s="12">
        <v>8290</v>
      </c>
      <c r="G115" s="21">
        <f>F115/E115</f>
        <v>690.83333333333337</v>
      </c>
      <c r="I115" s="3">
        <f>AVERAGE(G115:G116)</f>
        <v>720</v>
      </c>
    </row>
    <row r="116" spans="1:9" x14ac:dyDescent="0.25">
      <c r="A116" s="27" t="s">
        <v>149</v>
      </c>
      <c r="B116" s="8" t="s">
        <v>151</v>
      </c>
      <c r="C116" s="8"/>
      <c r="D116" s="11">
        <v>12000</v>
      </c>
      <c r="E116" s="8">
        <v>12</v>
      </c>
      <c r="F116" s="12">
        <v>8990</v>
      </c>
      <c r="G116" s="21">
        <f>F116/E116</f>
        <v>749.16666666666663</v>
      </c>
      <c r="I116" s="6" t="s">
        <v>145</v>
      </c>
    </row>
    <row r="117" spans="1:9" x14ac:dyDescent="0.25">
      <c r="A117" s="27" t="s">
        <v>152</v>
      </c>
      <c r="B117" s="8" t="s">
        <v>153</v>
      </c>
      <c r="C117" s="8"/>
      <c r="D117" s="11">
        <v>14000</v>
      </c>
      <c r="E117" s="8">
        <v>14</v>
      </c>
      <c r="F117" s="12">
        <v>7990</v>
      </c>
      <c r="G117" s="21">
        <f>F117/E117</f>
        <v>570.71428571428567</v>
      </c>
      <c r="I117" s="3">
        <f>AVERAGE(G117:G120)</f>
        <v>627.87946428571422</v>
      </c>
    </row>
    <row r="118" spans="1:9" x14ac:dyDescent="0.25">
      <c r="A118" s="27" t="s">
        <v>152</v>
      </c>
      <c r="B118" s="48" t="s">
        <v>154</v>
      </c>
      <c r="C118" s="48"/>
      <c r="D118" s="94">
        <v>15000</v>
      </c>
      <c r="E118" s="48">
        <v>14</v>
      </c>
      <c r="F118" s="95">
        <v>8790</v>
      </c>
      <c r="G118" s="21">
        <f t="shared" ref="G118:G123" si="3">F118/E118</f>
        <v>627.85714285714289</v>
      </c>
      <c r="I118" s="6" t="s">
        <v>34</v>
      </c>
    </row>
    <row r="119" spans="1:9" x14ac:dyDescent="0.25">
      <c r="A119" s="27" t="s">
        <v>152</v>
      </c>
      <c r="B119" s="48" t="s">
        <v>155</v>
      </c>
      <c r="C119" s="48"/>
      <c r="D119" s="94">
        <v>15000</v>
      </c>
      <c r="E119" s="48">
        <v>14</v>
      </c>
      <c r="F119" s="95">
        <v>9990</v>
      </c>
      <c r="G119" s="21">
        <f t="shared" si="3"/>
        <v>713.57142857142856</v>
      </c>
      <c r="I119" s="3">
        <f>AVERAGE(G121:G123)</f>
        <v>791.08333333333337</v>
      </c>
    </row>
    <row r="120" spans="1:9" x14ac:dyDescent="0.25">
      <c r="A120" s="27" t="s">
        <v>152</v>
      </c>
      <c r="B120" s="48" t="s">
        <v>154</v>
      </c>
      <c r="C120" s="48"/>
      <c r="D120" s="94">
        <v>15000</v>
      </c>
      <c r="E120" s="48">
        <v>16</v>
      </c>
      <c r="F120" s="95">
        <v>9590</v>
      </c>
      <c r="G120" s="21">
        <f t="shared" si="3"/>
        <v>599.375</v>
      </c>
    </row>
    <row r="121" spans="1:9" x14ac:dyDescent="0.25">
      <c r="A121" s="27" t="s">
        <v>156</v>
      </c>
      <c r="B121" s="48" t="s">
        <v>157</v>
      </c>
      <c r="C121" s="48"/>
      <c r="D121" s="94">
        <v>15000</v>
      </c>
      <c r="E121" s="48">
        <v>16</v>
      </c>
      <c r="F121" s="95">
        <v>10490</v>
      </c>
      <c r="G121" s="21">
        <f t="shared" si="3"/>
        <v>655.625</v>
      </c>
    </row>
    <row r="122" spans="1:9" x14ac:dyDescent="0.25">
      <c r="A122" s="46" t="s">
        <v>156</v>
      </c>
      <c r="B122" s="48" t="s">
        <v>157</v>
      </c>
      <c r="C122" s="48"/>
      <c r="D122" s="94">
        <v>17000</v>
      </c>
      <c r="E122" s="48">
        <v>16</v>
      </c>
      <c r="F122" s="95">
        <v>11490</v>
      </c>
      <c r="G122" s="21">
        <f t="shared" si="3"/>
        <v>718.125</v>
      </c>
    </row>
    <row r="123" spans="1:9" ht="15.75" thickBot="1" x14ac:dyDescent="0.3">
      <c r="A123" s="28" t="s">
        <v>156</v>
      </c>
      <c r="B123" s="22" t="s">
        <v>158</v>
      </c>
      <c r="C123" s="22"/>
      <c r="D123" s="23">
        <v>25000</v>
      </c>
      <c r="E123" s="22">
        <v>20</v>
      </c>
      <c r="F123" s="24">
        <v>19990</v>
      </c>
      <c r="G123" s="25">
        <f t="shared" si="3"/>
        <v>999.5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showGridLines="0" workbookViewId="0">
      <pane ySplit="1" topLeftCell="A2" activePane="bottomLeft" state="frozen"/>
      <selection activeCell="A39" sqref="A39"/>
      <selection pane="bottomLeft" activeCell="E1" sqref="E1:E1048576"/>
    </sheetView>
  </sheetViews>
  <sheetFormatPr defaultRowHeight="15" x14ac:dyDescent="0.25"/>
  <cols>
    <col min="1" max="1" width="8.85546875" bestFit="1" customWidth="1"/>
    <col min="2" max="2" width="15.140625" bestFit="1" customWidth="1"/>
    <col min="3" max="3" width="79.140625" style="101" bestFit="1" customWidth="1"/>
    <col min="4" max="4" width="10.28515625" bestFit="1" customWidth="1"/>
    <col min="5" max="5" width="8" style="1" hidden="1" customWidth="1"/>
    <col min="6" max="6" width="8" style="1" bestFit="1" customWidth="1"/>
    <col min="8" max="8" width="11.7109375" style="2" bestFit="1" customWidth="1"/>
    <col min="9" max="9" width="10.7109375" bestFit="1" customWidth="1"/>
  </cols>
  <sheetData>
    <row r="1" spans="1:11" ht="16.5" thickBot="1" x14ac:dyDescent="0.3">
      <c r="A1" s="13" t="s">
        <v>6</v>
      </c>
      <c r="B1" s="13" t="s">
        <v>13</v>
      </c>
      <c r="C1" s="102" t="s">
        <v>14</v>
      </c>
      <c r="D1" s="13" t="s">
        <v>8</v>
      </c>
      <c r="E1" s="103" t="s">
        <v>1</v>
      </c>
      <c r="F1" s="103" t="s">
        <v>2</v>
      </c>
      <c r="G1" s="13" t="s">
        <v>3</v>
      </c>
      <c r="H1" s="104" t="s">
        <v>4</v>
      </c>
      <c r="I1" s="13" t="s">
        <v>12</v>
      </c>
    </row>
    <row r="2" spans="1:11" x14ac:dyDescent="0.25">
      <c r="A2" s="15" t="s">
        <v>0</v>
      </c>
      <c r="B2" s="16" t="s">
        <v>163</v>
      </c>
      <c r="C2" s="105" t="s">
        <v>166</v>
      </c>
      <c r="D2" s="16" t="s">
        <v>9</v>
      </c>
      <c r="E2" s="38"/>
      <c r="F2" s="38">
        <v>2000</v>
      </c>
      <c r="G2" s="16">
        <v>8</v>
      </c>
      <c r="H2" s="106">
        <v>999.99</v>
      </c>
      <c r="I2" s="19">
        <f>H2/G2</f>
        <v>124.99875</v>
      </c>
      <c r="K2" s="6" t="s">
        <v>20</v>
      </c>
    </row>
    <row r="3" spans="1:11" x14ac:dyDescent="0.25">
      <c r="A3" s="20" t="s">
        <v>0</v>
      </c>
      <c r="B3" s="8" t="s">
        <v>163</v>
      </c>
      <c r="C3" s="107" t="s">
        <v>165</v>
      </c>
      <c r="D3" s="8" t="s">
        <v>11</v>
      </c>
      <c r="E3" s="9"/>
      <c r="F3" s="9">
        <v>2000</v>
      </c>
      <c r="G3" s="8">
        <v>8</v>
      </c>
      <c r="H3" s="10">
        <v>1099.99</v>
      </c>
      <c r="I3" s="21">
        <f t="shared" ref="I3:I23" si="0">H3/G3</f>
        <v>137.49875</v>
      </c>
      <c r="K3" s="3">
        <f>AVERAGE(I2:I18)</f>
        <v>223.32134320091671</v>
      </c>
    </row>
    <row r="4" spans="1:11" x14ac:dyDescent="0.25">
      <c r="A4" s="20" t="s">
        <v>0</v>
      </c>
      <c r="B4" s="8" t="s">
        <v>163</v>
      </c>
      <c r="C4" s="62" t="s">
        <v>167</v>
      </c>
      <c r="D4" s="8" t="s">
        <v>11</v>
      </c>
      <c r="E4" s="9"/>
      <c r="F4" s="9">
        <v>2000</v>
      </c>
      <c r="G4" s="8">
        <v>8</v>
      </c>
      <c r="H4" s="10">
        <v>1299.99</v>
      </c>
      <c r="I4" s="21">
        <f t="shared" si="0"/>
        <v>162.49875</v>
      </c>
      <c r="K4" s="6" t="s">
        <v>182</v>
      </c>
    </row>
    <row r="5" spans="1:11" x14ac:dyDescent="0.25">
      <c r="A5" s="20" t="s">
        <v>0</v>
      </c>
      <c r="B5" s="8" t="s">
        <v>163</v>
      </c>
      <c r="C5" s="62" t="s">
        <v>168</v>
      </c>
      <c r="D5" s="8" t="s">
        <v>9</v>
      </c>
      <c r="E5" s="9"/>
      <c r="F5" s="9">
        <v>2000</v>
      </c>
      <c r="G5" s="8">
        <v>8</v>
      </c>
      <c r="H5" s="10">
        <v>1199.99</v>
      </c>
      <c r="I5" s="21">
        <f t="shared" si="0"/>
        <v>149.99875</v>
      </c>
      <c r="K5" s="3">
        <f>AVERAGE(I5,I7:I10,I14:I18)</f>
        <v>238.27208344155844</v>
      </c>
    </row>
    <row r="6" spans="1:11" x14ac:dyDescent="0.25">
      <c r="A6" s="20" t="s">
        <v>0</v>
      </c>
      <c r="B6" s="8" t="s">
        <v>25</v>
      </c>
      <c r="C6" s="62" t="s">
        <v>169</v>
      </c>
      <c r="D6" s="8" t="s">
        <v>173</v>
      </c>
      <c r="E6" s="9"/>
      <c r="F6" s="9">
        <v>1500</v>
      </c>
      <c r="G6" s="8">
        <v>8</v>
      </c>
      <c r="H6" s="10">
        <v>949.99</v>
      </c>
      <c r="I6" s="21">
        <f t="shared" si="0"/>
        <v>118.74875</v>
      </c>
      <c r="K6" s="6" t="s">
        <v>183</v>
      </c>
    </row>
    <row r="7" spans="1:11" x14ac:dyDescent="0.25">
      <c r="A7" s="20" t="s">
        <v>0</v>
      </c>
      <c r="B7" s="8" t="s">
        <v>58</v>
      </c>
      <c r="C7" s="100" t="s">
        <v>170</v>
      </c>
      <c r="D7" s="8" t="s">
        <v>9</v>
      </c>
      <c r="E7" s="9"/>
      <c r="F7" s="9">
        <v>2000</v>
      </c>
      <c r="G7" s="8">
        <v>8</v>
      </c>
      <c r="H7" s="10">
        <v>1099.99</v>
      </c>
      <c r="I7" s="21">
        <f t="shared" si="0"/>
        <v>137.49875</v>
      </c>
      <c r="K7" s="3">
        <f>AVERAGE(I3:I4)</f>
        <v>149.99875</v>
      </c>
    </row>
    <row r="8" spans="1:11" x14ac:dyDescent="0.25">
      <c r="A8" s="20" t="s">
        <v>0</v>
      </c>
      <c r="B8" s="8" t="s">
        <v>58</v>
      </c>
      <c r="C8" s="62" t="s">
        <v>164</v>
      </c>
      <c r="D8" s="8" t="s">
        <v>9</v>
      </c>
      <c r="E8" s="9"/>
      <c r="F8" s="9">
        <v>2000</v>
      </c>
      <c r="G8" s="8">
        <v>8</v>
      </c>
      <c r="H8" s="10">
        <v>1599.99</v>
      </c>
      <c r="I8" s="21">
        <f t="shared" si="0"/>
        <v>199.99875</v>
      </c>
      <c r="K8" s="6" t="s">
        <v>184</v>
      </c>
    </row>
    <row r="9" spans="1:11" x14ac:dyDescent="0.25">
      <c r="A9" s="20" t="s">
        <v>0</v>
      </c>
      <c r="B9" s="8" t="s">
        <v>163</v>
      </c>
      <c r="C9" s="62" t="s">
        <v>171</v>
      </c>
      <c r="D9" s="8" t="s">
        <v>9</v>
      </c>
      <c r="E9" s="9"/>
      <c r="F9" s="9">
        <v>2990</v>
      </c>
      <c r="G9" s="8">
        <v>10</v>
      </c>
      <c r="H9" s="10">
        <v>2199.9899999999998</v>
      </c>
      <c r="I9" s="21">
        <f t="shared" si="0"/>
        <v>219.99899999999997</v>
      </c>
      <c r="K9" s="112">
        <f>AVERAGE(I6,I11:I12)</f>
        <v>232.91558333333333</v>
      </c>
    </row>
    <row r="10" spans="1:11" x14ac:dyDescent="0.25">
      <c r="A10" s="20" t="s">
        <v>0</v>
      </c>
      <c r="B10" s="8" t="s">
        <v>163</v>
      </c>
      <c r="C10" s="62" t="s">
        <v>174</v>
      </c>
      <c r="D10" s="8" t="s">
        <v>9</v>
      </c>
      <c r="E10" s="9"/>
      <c r="F10" s="9">
        <v>2990</v>
      </c>
      <c r="G10" s="8">
        <v>10</v>
      </c>
      <c r="H10" s="10">
        <v>3499.99</v>
      </c>
      <c r="I10" s="21">
        <f t="shared" si="0"/>
        <v>349.99899999999997</v>
      </c>
    </row>
    <row r="11" spans="1:11" x14ac:dyDescent="0.25">
      <c r="A11" s="20" t="s">
        <v>0</v>
      </c>
      <c r="B11" s="8" t="s">
        <v>58</v>
      </c>
      <c r="C11" s="62" t="s">
        <v>172</v>
      </c>
      <c r="D11" s="8" t="s">
        <v>173</v>
      </c>
      <c r="E11" s="9"/>
      <c r="F11" s="9">
        <v>2990</v>
      </c>
      <c r="G11" s="8">
        <v>10</v>
      </c>
      <c r="H11" s="10">
        <v>3499.99</v>
      </c>
      <c r="I11" s="21">
        <f t="shared" si="0"/>
        <v>349.99899999999997</v>
      </c>
      <c r="K11" s="3"/>
    </row>
    <row r="12" spans="1:11" x14ac:dyDescent="0.25">
      <c r="A12" s="20" t="s">
        <v>0</v>
      </c>
      <c r="B12" s="8" t="s">
        <v>25</v>
      </c>
      <c r="C12" s="62" t="s">
        <v>175</v>
      </c>
      <c r="D12" s="8" t="s">
        <v>173</v>
      </c>
      <c r="E12" s="9"/>
      <c r="F12" s="9">
        <v>2650</v>
      </c>
      <c r="G12" s="8">
        <v>10</v>
      </c>
      <c r="H12" s="10">
        <v>2299.9899999999998</v>
      </c>
      <c r="I12" s="21">
        <f t="shared" si="0"/>
        <v>229.99899999999997</v>
      </c>
      <c r="K12" s="3"/>
    </row>
    <row r="13" spans="1:11" x14ac:dyDescent="0.25">
      <c r="A13" s="20" t="s">
        <v>0</v>
      </c>
      <c r="B13" s="8" t="s">
        <v>24</v>
      </c>
      <c r="C13" s="62" t="s">
        <v>176</v>
      </c>
      <c r="D13" s="8" t="s">
        <v>10</v>
      </c>
      <c r="E13" s="9"/>
      <c r="F13" s="9">
        <v>2590</v>
      </c>
      <c r="G13" s="8">
        <v>10</v>
      </c>
      <c r="H13" s="10">
        <v>2899.99</v>
      </c>
      <c r="I13" s="21">
        <f t="shared" si="0"/>
        <v>289.99899999999997</v>
      </c>
      <c r="K13" s="3"/>
    </row>
    <row r="14" spans="1:11" x14ac:dyDescent="0.25">
      <c r="A14" s="20" t="s">
        <v>0</v>
      </c>
      <c r="B14" s="8" t="s">
        <v>163</v>
      </c>
      <c r="C14" s="62" t="s">
        <v>177</v>
      </c>
      <c r="D14" s="8" t="s">
        <v>9</v>
      </c>
      <c r="E14" s="9"/>
      <c r="F14" s="9">
        <v>2990</v>
      </c>
      <c r="G14" s="8">
        <v>11</v>
      </c>
      <c r="H14" s="10">
        <v>2599.9899999999998</v>
      </c>
      <c r="I14" s="21">
        <f t="shared" si="0"/>
        <v>236.36272727272726</v>
      </c>
      <c r="K14" s="3"/>
    </row>
    <row r="15" spans="1:11" x14ac:dyDescent="0.25">
      <c r="A15" s="20" t="s">
        <v>0</v>
      </c>
      <c r="B15" s="8" t="s">
        <v>163</v>
      </c>
      <c r="C15" s="62" t="s">
        <v>178</v>
      </c>
      <c r="D15" s="8" t="s">
        <v>9</v>
      </c>
      <c r="E15" s="9"/>
      <c r="F15" s="9">
        <v>7000</v>
      </c>
      <c r="G15" s="8">
        <v>14</v>
      </c>
      <c r="H15" s="10">
        <v>3799.99</v>
      </c>
      <c r="I15" s="21">
        <f t="shared" si="0"/>
        <v>271.42785714285714</v>
      </c>
      <c r="K15" s="3"/>
    </row>
    <row r="16" spans="1:11" x14ac:dyDescent="0.25">
      <c r="A16" s="20" t="s">
        <v>0</v>
      </c>
      <c r="B16" s="8" t="s">
        <v>163</v>
      </c>
      <c r="C16" s="62" t="s">
        <v>179</v>
      </c>
      <c r="D16" s="8" t="s">
        <v>9</v>
      </c>
      <c r="E16" s="9"/>
      <c r="F16" s="9">
        <v>2990</v>
      </c>
      <c r="G16" s="8">
        <v>12</v>
      </c>
      <c r="H16" s="10">
        <v>2699.99</v>
      </c>
      <c r="I16" s="21">
        <f t="shared" si="0"/>
        <v>224.99916666666664</v>
      </c>
      <c r="K16" s="3"/>
    </row>
    <row r="17" spans="1:11" x14ac:dyDescent="0.25">
      <c r="A17" s="20" t="s">
        <v>0</v>
      </c>
      <c r="B17" s="8" t="s">
        <v>58</v>
      </c>
      <c r="C17" s="62" t="s">
        <v>180</v>
      </c>
      <c r="D17" s="8" t="s">
        <v>9</v>
      </c>
      <c r="E17" s="9"/>
      <c r="F17" s="9">
        <v>7400</v>
      </c>
      <c r="G17" s="8">
        <v>15</v>
      </c>
      <c r="H17" s="10">
        <v>4199.99</v>
      </c>
      <c r="I17" s="21">
        <f t="shared" si="0"/>
        <v>279.99933333333331</v>
      </c>
      <c r="K17" s="3"/>
    </row>
    <row r="18" spans="1:11" ht="15.75" thickBot="1" x14ac:dyDescent="0.3">
      <c r="A18" s="108" t="s">
        <v>0</v>
      </c>
      <c r="B18" s="22" t="s">
        <v>163</v>
      </c>
      <c r="C18" s="109" t="s">
        <v>181</v>
      </c>
      <c r="D18" s="22" t="s">
        <v>9</v>
      </c>
      <c r="E18" s="43"/>
      <c r="F18" s="43">
        <v>7000</v>
      </c>
      <c r="G18" s="22">
        <v>16</v>
      </c>
      <c r="H18" s="110">
        <v>4999</v>
      </c>
      <c r="I18" s="25">
        <f t="shared" si="0"/>
        <v>312.4375</v>
      </c>
      <c r="K18" s="3"/>
    </row>
    <row r="19" spans="1:11" x14ac:dyDescent="0.25">
      <c r="A19" s="15" t="s">
        <v>18</v>
      </c>
      <c r="B19" s="16" t="s">
        <v>163</v>
      </c>
      <c r="C19" s="59" t="s">
        <v>185</v>
      </c>
      <c r="D19" s="16" t="s">
        <v>190</v>
      </c>
      <c r="E19" s="38"/>
      <c r="F19" s="38">
        <v>2990</v>
      </c>
      <c r="G19" s="38">
        <v>12</v>
      </c>
      <c r="H19" s="106">
        <v>5499.99</v>
      </c>
      <c r="I19" s="19">
        <f t="shared" si="0"/>
        <v>458.33249999999998</v>
      </c>
      <c r="K19" s="111" t="s">
        <v>47</v>
      </c>
    </row>
    <row r="20" spans="1:11" x14ac:dyDescent="0.25">
      <c r="A20" s="20" t="s">
        <v>18</v>
      </c>
      <c r="B20" s="8" t="s">
        <v>163</v>
      </c>
      <c r="C20" s="62" t="s">
        <v>186</v>
      </c>
      <c r="D20" s="8" t="s">
        <v>9</v>
      </c>
      <c r="E20" s="9"/>
      <c r="F20" s="9">
        <v>2990</v>
      </c>
      <c r="G20" s="9">
        <v>12</v>
      </c>
      <c r="H20" s="10">
        <v>5499.99</v>
      </c>
      <c r="I20" s="21">
        <f t="shared" si="0"/>
        <v>458.33249999999998</v>
      </c>
      <c r="K20" s="3">
        <f>AVERAGE(I19:I23)</f>
        <v>495.83254999999997</v>
      </c>
    </row>
    <row r="21" spans="1:11" x14ac:dyDescent="0.25">
      <c r="A21" s="20" t="s">
        <v>18</v>
      </c>
      <c r="B21" s="8" t="s">
        <v>163</v>
      </c>
      <c r="C21" s="62" t="s">
        <v>187</v>
      </c>
      <c r="D21" s="8" t="s">
        <v>190</v>
      </c>
      <c r="E21" s="9"/>
      <c r="F21" s="9">
        <v>7000</v>
      </c>
      <c r="G21" s="9">
        <v>16</v>
      </c>
      <c r="H21" s="10">
        <v>7999.99</v>
      </c>
      <c r="I21" s="21">
        <f t="shared" si="0"/>
        <v>499.99937499999999</v>
      </c>
      <c r="K21" s="3"/>
    </row>
    <row r="22" spans="1:11" x14ac:dyDescent="0.25">
      <c r="A22" s="20" t="s">
        <v>18</v>
      </c>
      <c r="B22" s="8" t="s">
        <v>163</v>
      </c>
      <c r="C22" s="62" t="s">
        <v>188</v>
      </c>
      <c r="D22" s="8" t="s">
        <v>9</v>
      </c>
      <c r="E22" s="9"/>
      <c r="F22" s="9">
        <v>2990</v>
      </c>
      <c r="G22" s="9">
        <v>10</v>
      </c>
      <c r="H22" s="10">
        <v>4999.99</v>
      </c>
      <c r="I22" s="21">
        <f t="shared" si="0"/>
        <v>499.99899999999997</v>
      </c>
      <c r="K22" s="3"/>
    </row>
    <row r="23" spans="1:11" ht="15.75" thickBot="1" x14ac:dyDescent="0.3">
      <c r="A23" s="108" t="s">
        <v>18</v>
      </c>
      <c r="B23" s="22" t="s">
        <v>163</v>
      </c>
      <c r="C23" s="109" t="s">
        <v>189</v>
      </c>
      <c r="D23" s="22" t="s">
        <v>9</v>
      </c>
      <c r="E23" s="43"/>
      <c r="F23" s="43">
        <v>7000</v>
      </c>
      <c r="G23" s="43">
        <v>16</v>
      </c>
      <c r="H23" s="110">
        <v>8999.99</v>
      </c>
      <c r="I23" s="25">
        <f t="shared" si="0"/>
        <v>562.49937499999999</v>
      </c>
      <c r="K23" s="3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5"/>
  <sheetViews>
    <sheetView showGridLines="0" zoomScaleNormal="100" workbookViewId="0">
      <pane ySplit="1" topLeftCell="A2" activePane="bottomLeft" state="frozen"/>
      <selection activeCell="A39" sqref="A39"/>
      <selection pane="bottomLeft" activeCell="E76" sqref="E76"/>
    </sheetView>
  </sheetViews>
  <sheetFormatPr defaultRowHeight="15" x14ac:dyDescent="0.25"/>
  <cols>
    <col min="1" max="1" width="10.7109375" bestFit="1" customWidth="1"/>
    <col min="2" max="2" width="9.85546875" style="5" customWidth="1"/>
    <col min="3" max="3" width="13.5703125" bestFit="1" customWidth="1"/>
    <col min="4" max="4" width="58.7109375" bestFit="1" customWidth="1"/>
    <col min="5" max="5" width="15.28515625" bestFit="1" customWidth="1"/>
    <col min="6" max="6" width="10.28515625" bestFit="1" customWidth="1"/>
    <col min="7" max="7" width="8.85546875" bestFit="1" customWidth="1"/>
    <col min="8" max="8" width="9.140625" style="1" bestFit="1" customWidth="1"/>
    <col min="9" max="9" width="6.42578125" style="1" customWidth="1"/>
    <col min="10" max="10" width="11.7109375" style="4" bestFit="1" customWidth="1"/>
    <col min="11" max="11" width="10.42578125" style="4" bestFit="1" customWidth="1"/>
  </cols>
  <sheetData>
    <row r="1" spans="1:13" s="5" customFormat="1" ht="16.5" thickBot="1" x14ac:dyDescent="0.3">
      <c r="A1" s="32" t="s">
        <v>6</v>
      </c>
      <c r="B1" s="32" t="s">
        <v>49</v>
      </c>
      <c r="C1" s="32" t="s">
        <v>13</v>
      </c>
      <c r="D1" s="32" t="s">
        <v>14</v>
      </c>
      <c r="E1" s="32" t="s">
        <v>228</v>
      </c>
      <c r="F1" s="32" t="s">
        <v>207</v>
      </c>
      <c r="G1" s="32" t="s">
        <v>192</v>
      </c>
      <c r="H1" s="33" t="s">
        <v>2</v>
      </c>
      <c r="I1" s="33" t="s">
        <v>3</v>
      </c>
      <c r="J1" s="34" t="s">
        <v>4</v>
      </c>
      <c r="K1" s="35" t="s">
        <v>12</v>
      </c>
    </row>
    <row r="2" spans="1:13" x14ac:dyDescent="0.25">
      <c r="A2" s="26" t="s">
        <v>0</v>
      </c>
      <c r="B2" s="37">
        <v>2026</v>
      </c>
      <c r="C2" s="16" t="s">
        <v>51</v>
      </c>
      <c r="D2" s="16" t="s">
        <v>191</v>
      </c>
      <c r="E2" s="16" t="s">
        <v>197</v>
      </c>
      <c r="F2" s="16" t="s">
        <v>10</v>
      </c>
      <c r="G2" s="38">
        <v>2000</v>
      </c>
      <c r="H2" s="38">
        <v>2990</v>
      </c>
      <c r="I2" s="38">
        <v>10</v>
      </c>
      <c r="J2" s="39">
        <v>2515</v>
      </c>
      <c r="K2" s="40">
        <f>J2/I2</f>
        <v>251.5</v>
      </c>
      <c r="M2" s="6" t="s">
        <v>35</v>
      </c>
    </row>
    <row r="3" spans="1:13" x14ac:dyDescent="0.25">
      <c r="A3" s="27" t="s">
        <v>0</v>
      </c>
      <c r="B3" s="30">
        <v>2026</v>
      </c>
      <c r="C3" s="8" t="s">
        <v>51</v>
      </c>
      <c r="D3" s="8" t="s">
        <v>193</v>
      </c>
      <c r="E3" s="8" t="s">
        <v>197</v>
      </c>
      <c r="F3" s="8" t="s">
        <v>10</v>
      </c>
      <c r="G3" s="9">
        <v>1760</v>
      </c>
      <c r="H3" s="9">
        <v>2990</v>
      </c>
      <c r="I3" s="9">
        <v>10</v>
      </c>
      <c r="J3" s="31">
        <v>2895</v>
      </c>
      <c r="K3" s="41">
        <f t="shared" ref="K3:K34" si="0">J3/I3</f>
        <v>289.5</v>
      </c>
      <c r="M3" s="4">
        <f>AVERAGE(K2:K17)</f>
        <v>272.76949404761911</v>
      </c>
    </row>
    <row r="4" spans="1:13" x14ac:dyDescent="0.25">
      <c r="A4" s="27" t="s">
        <v>0</v>
      </c>
      <c r="B4" s="30">
        <v>2026</v>
      </c>
      <c r="C4" s="8" t="s">
        <v>51</v>
      </c>
      <c r="D4" s="8" t="s">
        <v>194</v>
      </c>
      <c r="E4" s="8" t="s">
        <v>197</v>
      </c>
      <c r="F4" s="8" t="s">
        <v>10</v>
      </c>
      <c r="G4" s="9">
        <v>1875</v>
      </c>
      <c r="H4" s="9">
        <v>2990</v>
      </c>
      <c r="I4" s="9">
        <v>12</v>
      </c>
      <c r="J4" s="31">
        <v>2650</v>
      </c>
      <c r="K4" s="41">
        <f t="shared" si="0"/>
        <v>220.83333333333334</v>
      </c>
      <c r="M4" s="113" t="s">
        <v>212</v>
      </c>
    </row>
    <row r="5" spans="1:13" x14ac:dyDescent="0.25">
      <c r="A5" s="27" t="s">
        <v>0</v>
      </c>
      <c r="B5" s="30">
        <v>2026</v>
      </c>
      <c r="C5" s="8" t="s">
        <v>51</v>
      </c>
      <c r="D5" s="8" t="s">
        <v>195</v>
      </c>
      <c r="E5" s="8" t="s">
        <v>197</v>
      </c>
      <c r="F5" s="8" t="s">
        <v>10</v>
      </c>
      <c r="G5" s="9">
        <v>1690</v>
      </c>
      <c r="H5" s="9">
        <v>2990</v>
      </c>
      <c r="I5" s="9">
        <v>12</v>
      </c>
      <c r="J5" s="31">
        <v>3030</v>
      </c>
      <c r="K5" s="41">
        <f t="shared" si="0"/>
        <v>252.5</v>
      </c>
      <c r="M5" s="114">
        <f>AVERAGE(K2:K5,K7:K8,K10:K15,K17)</f>
        <v>267.83168498168504</v>
      </c>
    </row>
    <row r="6" spans="1:13" x14ac:dyDescent="0.25">
      <c r="A6" s="46" t="s">
        <v>0</v>
      </c>
      <c r="B6" s="47">
        <v>2026</v>
      </c>
      <c r="C6" s="8" t="s">
        <v>51</v>
      </c>
      <c r="D6" s="48" t="s">
        <v>196</v>
      </c>
      <c r="E6" s="48" t="s">
        <v>198</v>
      </c>
      <c r="F6" s="48" t="s">
        <v>10</v>
      </c>
      <c r="G6" s="49">
        <v>5180</v>
      </c>
      <c r="H6" s="49">
        <v>7000</v>
      </c>
      <c r="I6" s="49">
        <v>16</v>
      </c>
      <c r="J6" s="50">
        <v>4740</v>
      </c>
      <c r="K6" s="41">
        <f t="shared" si="0"/>
        <v>296.25</v>
      </c>
      <c r="M6" s="113" t="s">
        <v>213</v>
      </c>
    </row>
    <row r="7" spans="1:13" x14ac:dyDescent="0.25">
      <c r="A7" s="46" t="s">
        <v>0</v>
      </c>
      <c r="B7" s="47">
        <v>2025</v>
      </c>
      <c r="C7" s="8" t="s">
        <v>51</v>
      </c>
      <c r="D7" s="48" t="s">
        <v>199</v>
      </c>
      <c r="E7" s="48" t="s">
        <v>197</v>
      </c>
      <c r="F7" s="48" t="s">
        <v>10</v>
      </c>
      <c r="G7" s="49">
        <v>1690</v>
      </c>
      <c r="H7" s="49">
        <v>2990</v>
      </c>
      <c r="I7" s="49">
        <v>12</v>
      </c>
      <c r="J7" s="50">
        <v>2600</v>
      </c>
      <c r="K7" s="41">
        <f t="shared" si="0"/>
        <v>216.66666666666666</v>
      </c>
      <c r="M7" s="4">
        <f>AVERAGE(K6,K9,K16)</f>
        <v>294.16666666666669</v>
      </c>
    </row>
    <row r="8" spans="1:13" x14ac:dyDescent="0.25">
      <c r="A8" s="46" t="s">
        <v>0</v>
      </c>
      <c r="B8" s="47">
        <v>2025</v>
      </c>
      <c r="C8" s="8" t="s">
        <v>51</v>
      </c>
      <c r="D8" s="48" t="s">
        <v>200</v>
      </c>
      <c r="E8" s="48" t="s">
        <v>197</v>
      </c>
      <c r="F8" s="48" t="s">
        <v>10</v>
      </c>
      <c r="G8" s="49">
        <v>3650</v>
      </c>
      <c r="H8" s="49">
        <v>5000</v>
      </c>
      <c r="I8" s="49">
        <v>14</v>
      </c>
      <c r="J8" s="50">
        <v>3800</v>
      </c>
      <c r="K8" s="41">
        <f t="shared" si="0"/>
        <v>271.42857142857144</v>
      </c>
      <c r="M8" s="4"/>
    </row>
    <row r="9" spans="1:13" x14ac:dyDescent="0.25">
      <c r="A9" s="46" t="s">
        <v>0</v>
      </c>
      <c r="B9" s="47">
        <v>2025</v>
      </c>
      <c r="C9" s="8" t="s">
        <v>51</v>
      </c>
      <c r="D9" s="48" t="s">
        <v>201</v>
      </c>
      <c r="E9" s="48" t="s">
        <v>198</v>
      </c>
      <c r="F9" s="48" t="s">
        <v>10</v>
      </c>
      <c r="G9" s="49">
        <v>4800</v>
      </c>
      <c r="H9" s="49">
        <v>7000</v>
      </c>
      <c r="I9" s="49">
        <v>18</v>
      </c>
      <c r="J9" s="50">
        <v>6165</v>
      </c>
      <c r="K9" s="41">
        <f t="shared" si="0"/>
        <v>342.5</v>
      </c>
      <c r="M9" s="4"/>
    </row>
    <row r="10" spans="1:13" x14ac:dyDescent="0.25">
      <c r="A10" s="46" t="s">
        <v>0</v>
      </c>
      <c r="B10" s="47">
        <v>2024</v>
      </c>
      <c r="C10" s="8" t="s">
        <v>51</v>
      </c>
      <c r="D10" s="48" t="s">
        <v>202</v>
      </c>
      <c r="E10" s="48" t="s">
        <v>197</v>
      </c>
      <c r="F10" s="48" t="s">
        <v>10</v>
      </c>
      <c r="G10" s="49">
        <v>2100</v>
      </c>
      <c r="H10" s="49">
        <v>2990</v>
      </c>
      <c r="I10" s="49">
        <v>8</v>
      </c>
      <c r="J10" s="50">
        <v>2150</v>
      </c>
      <c r="K10" s="41">
        <f t="shared" si="0"/>
        <v>268.75</v>
      </c>
      <c r="M10" s="4"/>
    </row>
    <row r="11" spans="1:13" x14ac:dyDescent="0.25">
      <c r="A11" s="46" t="s">
        <v>0</v>
      </c>
      <c r="B11" s="47">
        <v>2024</v>
      </c>
      <c r="C11" s="8" t="s">
        <v>51</v>
      </c>
      <c r="D11" s="48" t="s">
        <v>203</v>
      </c>
      <c r="E11" s="48" t="s">
        <v>197</v>
      </c>
      <c r="F11" s="48" t="s">
        <v>173</v>
      </c>
      <c r="G11" s="49">
        <v>2300</v>
      </c>
      <c r="H11" s="49">
        <v>2990</v>
      </c>
      <c r="I11" s="49">
        <v>12</v>
      </c>
      <c r="J11" s="50">
        <v>4900</v>
      </c>
      <c r="K11" s="41">
        <f t="shared" si="0"/>
        <v>408.33333333333331</v>
      </c>
      <c r="M11" s="4"/>
    </row>
    <row r="12" spans="1:13" x14ac:dyDescent="0.25">
      <c r="A12" s="46" t="s">
        <v>0</v>
      </c>
      <c r="B12" s="47">
        <v>2023</v>
      </c>
      <c r="C12" s="8" t="s">
        <v>51</v>
      </c>
      <c r="D12" s="48" t="s">
        <v>204</v>
      </c>
      <c r="E12" s="48" t="s">
        <v>197</v>
      </c>
      <c r="F12" s="48" t="s">
        <v>10</v>
      </c>
      <c r="G12" s="49">
        <v>2030</v>
      </c>
      <c r="H12" s="49">
        <v>2990</v>
      </c>
      <c r="I12" s="49">
        <v>10</v>
      </c>
      <c r="J12" s="50">
        <v>2375</v>
      </c>
      <c r="K12" s="41">
        <f t="shared" si="0"/>
        <v>237.5</v>
      </c>
      <c r="M12" s="4"/>
    </row>
    <row r="13" spans="1:13" x14ac:dyDescent="0.25">
      <c r="A13" s="46" t="s">
        <v>0</v>
      </c>
      <c r="B13" s="47">
        <v>2023</v>
      </c>
      <c r="C13" s="8" t="s">
        <v>51</v>
      </c>
      <c r="D13" s="48" t="s">
        <v>205</v>
      </c>
      <c r="E13" s="48" t="s">
        <v>197</v>
      </c>
      <c r="F13" s="48" t="s">
        <v>173</v>
      </c>
      <c r="G13" s="49">
        <v>2410</v>
      </c>
      <c r="H13" s="49">
        <v>2990</v>
      </c>
      <c r="I13" s="49">
        <v>10</v>
      </c>
      <c r="J13" s="50">
        <v>3413</v>
      </c>
      <c r="K13" s="41">
        <f t="shared" si="0"/>
        <v>341.3</v>
      </c>
      <c r="M13" s="4"/>
    </row>
    <row r="14" spans="1:13" x14ac:dyDescent="0.25">
      <c r="A14" s="46" t="s">
        <v>0</v>
      </c>
      <c r="B14" s="47">
        <v>2023</v>
      </c>
      <c r="C14" s="8" t="s">
        <v>51</v>
      </c>
      <c r="D14" s="48" t="s">
        <v>206</v>
      </c>
      <c r="E14" s="48" t="s">
        <v>197</v>
      </c>
      <c r="F14" s="48" t="s">
        <v>10</v>
      </c>
      <c r="G14" s="49">
        <v>2000</v>
      </c>
      <c r="H14" s="49">
        <v>2990</v>
      </c>
      <c r="I14" s="49">
        <v>10</v>
      </c>
      <c r="J14" s="50">
        <v>2500</v>
      </c>
      <c r="K14" s="41">
        <f t="shared" si="0"/>
        <v>250</v>
      </c>
      <c r="M14" s="4"/>
    </row>
    <row r="15" spans="1:13" x14ac:dyDescent="0.25">
      <c r="A15" s="46" t="s">
        <v>0</v>
      </c>
      <c r="B15" s="47">
        <v>2023</v>
      </c>
      <c r="C15" s="8" t="s">
        <v>51</v>
      </c>
      <c r="D15" s="48" t="s">
        <v>208</v>
      </c>
      <c r="E15" s="48" t="s">
        <v>197</v>
      </c>
      <c r="F15" s="48" t="s">
        <v>173</v>
      </c>
      <c r="G15" s="49">
        <v>2365</v>
      </c>
      <c r="H15" s="49">
        <v>2990</v>
      </c>
      <c r="I15" s="49">
        <v>12</v>
      </c>
      <c r="J15" s="50">
        <v>3582</v>
      </c>
      <c r="K15" s="41">
        <f t="shared" si="0"/>
        <v>298.5</v>
      </c>
      <c r="M15" s="4"/>
    </row>
    <row r="16" spans="1:13" x14ac:dyDescent="0.25">
      <c r="A16" s="46" t="s">
        <v>0</v>
      </c>
      <c r="B16" s="47">
        <v>2023</v>
      </c>
      <c r="C16" s="8" t="s">
        <v>63</v>
      </c>
      <c r="D16" s="48" t="s">
        <v>209</v>
      </c>
      <c r="E16" s="48" t="s">
        <v>198</v>
      </c>
      <c r="F16" s="48" t="s">
        <v>10</v>
      </c>
      <c r="G16" s="49">
        <v>5450</v>
      </c>
      <c r="H16" s="49">
        <v>7000</v>
      </c>
      <c r="I16" s="49">
        <v>16</v>
      </c>
      <c r="J16" s="50">
        <v>3900</v>
      </c>
      <c r="K16" s="41">
        <f t="shared" si="0"/>
        <v>243.75</v>
      </c>
      <c r="M16" s="4"/>
    </row>
    <row r="17" spans="1:13" ht="15.75" thickBot="1" x14ac:dyDescent="0.3">
      <c r="A17" s="46" t="s">
        <v>0</v>
      </c>
      <c r="B17" s="47">
        <v>2022</v>
      </c>
      <c r="C17" s="8" t="s">
        <v>211</v>
      </c>
      <c r="D17" s="48" t="s">
        <v>210</v>
      </c>
      <c r="E17" s="48" t="s">
        <v>197</v>
      </c>
      <c r="F17" s="48" t="s">
        <v>10</v>
      </c>
      <c r="G17" s="49">
        <v>2045</v>
      </c>
      <c r="H17" s="49">
        <v>2990</v>
      </c>
      <c r="I17" s="49">
        <v>12</v>
      </c>
      <c r="J17" s="50">
        <v>2100</v>
      </c>
      <c r="K17" s="41">
        <f t="shared" si="0"/>
        <v>175</v>
      </c>
      <c r="M17" s="4"/>
    </row>
    <row r="18" spans="1:13" x14ac:dyDescent="0.25">
      <c r="A18" s="26" t="s">
        <v>15</v>
      </c>
      <c r="B18" s="37">
        <v>2026</v>
      </c>
      <c r="C18" s="16" t="s">
        <v>16</v>
      </c>
      <c r="D18" s="16" t="s">
        <v>64</v>
      </c>
      <c r="E18" s="16" t="s">
        <v>67</v>
      </c>
      <c r="F18" s="16" t="s">
        <v>10</v>
      </c>
      <c r="G18" s="38">
        <v>4840</v>
      </c>
      <c r="H18" s="38">
        <v>7000</v>
      </c>
      <c r="I18" s="38">
        <v>10</v>
      </c>
      <c r="J18" s="39">
        <v>6100</v>
      </c>
      <c r="K18" s="40">
        <f t="shared" si="0"/>
        <v>610</v>
      </c>
      <c r="M18" s="113" t="s">
        <v>33</v>
      </c>
    </row>
    <row r="19" spans="1:13" x14ac:dyDescent="0.25">
      <c r="A19" s="27" t="s">
        <v>15</v>
      </c>
      <c r="B19" s="30">
        <v>2026</v>
      </c>
      <c r="C19" s="8" t="s">
        <v>16</v>
      </c>
      <c r="D19" s="8" t="s">
        <v>214</v>
      </c>
      <c r="E19" s="8" t="s">
        <v>67</v>
      </c>
      <c r="F19" s="8" t="s">
        <v>10</v>
      </c>
      <c r="G19" s="9">
        <v>7544</v>
      </c>
      <c r="H19" s="9">
        <v>9950</v>
      </c>
      <c r="I19" s="9">
        <v>10</v>
      </c>
      <c r="J19" s="31">
        <v>6625</v>
      </c>
      <c r="K19" s="41">
        <f t="shared" si="0"/>
        <v>662.5</v>
      </c>
      <c r="M19" s="114">
        <f>AVERAGE(K18:K26)</f>
        <v>789.64550264550269</v>
      </c>
    </row>
    <row r="20" spans="1:13" x14ac:dyDescent="0.25">
      <c r="A20" s="27" t="s">
        <v>15</v>
      </c>
      <c r="B20" s="30">
        <v>2026</v>
      </c>
      <c r="C20" s="8" t="s">
        <v>16</v>
      </c>
      <c r="D20" s="8" t="s">
        <v>215</v>
      </c>
      <c r="E20" s="8" t="s">
        <v>67</v>
      </c>
      <c r="F20" s="8" t="s">
        <v>10</v>
      </c>
      <c r="G20" s="9">
        <v>7264</v>
      </c>
      <c r="H20" s="9">
        <v>9950</v>
      </c>
      <c r="I20" s="9">
        <v>12</v>
      </c>
      <c r="J20" s="31">
        <v>7145</v>
      </c>
      <c r="K20" s="41">
        <f t="shared" si="0"/>
        <v>595.41666666666663</v>
      </c>
      <c r="M20" s="4"/>
    </row>
    <row r="21" spans="1:13" x14ac:dyDescent="0.25">
      <c r="A21" s="27" t="s">
        <v>15</v>
      </c>
      <c r="B21" s="30">
        <v>2026</v>
      </c>
      <c r="C21" s="8" t="s">
        <v>16</v>
      </c>
      <c r="D21" s="8" t="s">
        <v>216</v>
      </c>
      <c r="E21" s="8" t="s">
        <v>67</v>
      </c>
      <c r="F21" s="8" t="s">
        <v>10</v>
      </c>
      <c r="G21" s="9">
        <v>9480</v>
      </c>
      <c r="H21" s="9">
        <v>14000</v>
      </c>
      <c r="I21" s="9">
        <v>14</v>
      </c>
      <c r="J21" s="31">
        <v>12415</v>
      </c>
      <c r="K21" s="41">
        <f t="shared" si="0"/>
        <v>886.78571428571433</v>
      </c>
      <c r="M21" s="6"/>
    </row>
    <row r="22" spans="1:13" x14ac:dyDescent="0.25">
      <c r="A22" s="27" t="s">
        <v>15</v>
      </c>
      <c r="B22" s="65">
        <v>2026</v>
      </c>
      <c r="C22" s="36" t="s">
        <v>16</v>
      </c>
      <c r="D22" s="36" t="s">
        <v>217</v>
      </c>
      <c r="E22" s="36" t="s">
        <v>67</v>
      </c>
      <c r="F22" s="36" t="s">
        <v>10</v>
      </c>
      <c r="G22" s="52">
        <v>8070</v>
      </c>
      <c r="H22" s="52">
        <v>14000</v>
      </c>
      <c r="I22" s="52">
        <v>16</v>
      </c>
      <c r="J22" s="115">
        <v>14730</v>
      </c>
      <c r="K22" s="41">
        <f t="shared" si="0"/>
        <v>920.625</v>
      </c>
      <c r="M22" s="6"/>
    </row>
    <row r="23" spans="1:13" x14ac:dyDescent="0.25">
      <c r="A23" s="27" t="s">
        <v>15</v>
      </c>
      <c r="B23" s="65">
        <v>2025</v>
      </c>
      <c r="C23" s="36" t="s">
        <v>16</v>
      </c>
      <c r="D23" s="36" t="s">
        <v>64</v>
      </c>
      <c r="E23" s="36" t="s">
        <v>67</v>
      </c>
      <c r="F23" s="36" t="s">
        <v>10</v>
      </c>
      <c r="G23" s="52">
        <v>4774</v>
      </c>
      <c r="H23" s="52">
        <v>7000</v>
      </c>
      <c r="I23" s="52">
        <v>10</v>
      </c>
      <c r="J23" s="115">
        <v>6235</v>
      </c>
      <c r="K23" s="41">
        <f t="shared" si="0"/>
        <v>623.5</v>
      </c>
      <c r="M23" s="6"/>
    </row>
    <row r="24" spans="1:13" x14ac:dyDescent="0.25">
      <c r="A24" s="27" t="s">
        <v>15</v>
      </c>
      <c r="B24" s="65">
        <v>2025</v>
      </c>
      <c r="C24" s="36" t="s">
        <v>16</v>
      </c>
      <c r="D24" s="36" t="s">
        <v>218</v>
      </c>
      <c r="E24" s="36" t="s">
        <v>7</v>
      </c>
      <c r="F24" s="36" t="s">
        <v>10</v>
      </c>
      <c r="G24" s="52">
        <v>10809</v>
      </c>
      <c r="H24" s="52">
        <v>16000</v>
      </c>
      <c r="I24" s="52">
        <v>16</v>
      </c>
      <c r="J24" s="115">
        <v>16530</v>
      </c>
      <c r="K24" s="41">
        <f t="shared" si="0"/>
        <v>1033.125</v>
      </c>
      <c r="M24" s="6"/>
    </row>
    <row r="25" spans="1:13" x14ac:dyDescent="0.25">
      <c r="A25" s="27" t="s">
        <v>15</v>
      </c>
      <c r="B25" s="65">
        <v>2025</v>
      </c>
      <c r="C25" s="36" t="s">
        <v>51</v>
      </c>
      <c r="D25" s="36" t="s">
        <v>219</v>
      </c>
      <c r="E25" s="36" t="s">
        <v>67</v>
      </c>
      <c r="F25" s="36" t="s">
        <v>10</v>
      </c>
      <c r="G25" s="52">
        <v>10820</v>
      </c>
      <c r="H25" s="52">
        <v>15400</v>
      </c>
      <c r="I25" s="52">
        <v>14</v>
      </c>
      <c r="J25" s="115">
        <v>15020</v>
      </c>
      <c r="K25" s="41">
        <f t="shared" si="0"/>
        <v>1072.8571428571429</v>
      </c>
      <c r="M25" s="6"/>
    </row>
    <row r="26" spans="1:13" ht="15.75" thickBot="1" x14ac:dyDescent="0.3">
      <c r="A26" s="27" t="s">
        <v>15</v>
      </c>
      <c r="B26" s="65">
        <v>2024</v>
      </c>
      <c r="C26" s="36" t="s">
        <v>51</v>
      </c>
      <c r="D26" s="36" t="s">
        <v>220</v>
      </c>
      <c r="E26" s="36" t="s">
        <v>67</v>
      </c>
      <c r="F26" s="36" t="s">
        <v>10</v>
      </c>
      <c r="G26" s="52">
        <v>5140</v>
      </c>
      <c r="H26" s="52">
        <v>7000</v>
      </c>
      <c r="I26" s="52">
        <v>10</v>
      </c>
      <c r="J26" s="115">
        <v>7020</v>
      </c>
      <c r="K26" s="41">
        <f t="shared" si="0"/>
        <v>702</v>
      </c>
      <c r="M26" s="6"/>
    </row>
    <row r="27" spans="1:13" x14ac:dyDescent="0.25">
      <c r="A27" s="26" t="s">
        <v>17</v>
      </c>
      <c r="B27" s="37">
        <v>2024</v>
      </c>
      <c r="C27" s="16" t="s">
        <v>51</v>
      </c>
      <c r="D27" s="16" t="s">
        <v>221</v>
      </c>
      <c r="E27" s="16" t="s">
        <v>67</v>
      </c>
      <c r="F27" s="16" t="s">
        <v>10</v>
      </c>
      <c r="G27" s="38">
        <v>12260</v>
      </c>
      <c r="H27" s="38">
        <v>16000</v>
      </c>
      <c r="I27" s="38">
        <v>16</v>
      </c>
      <c r="J27" s="39">
        <v>12300</v>
      </c>
      <c r="K27" s="40">
        <f t="shared" si="0"/>
        <v>768.75</v>
      </c>
      <c r="M27" s="113" t="s">
        <v>36</v>
      </c>
    </row>
    <row r="28" spans="1:13" x14ac:dyDescent="0.25">
      <c r="A28" s="27" t="s">
        <v>17</v>
      </c>
      <c r="B28" s="30">
        <v>2024</v>
      </c>
      <c r="C28" s="8" t="s">
        <v>51</v>
      </c>
      <c r="D28" s="8" t="s">
        <v>222</v>
      </c>
      <c r="E28" s="8" t="s">
        <v>67</v>
      </c>
      <c r="F28" s="8" t="s">
        <v>10</v>
      </c>
      <c r="G28" s="9">
        <v>7600</v>
      </c>
      <c r="H28" s="9">
        <v>9900</v>
      </c>
      <c r="I28" s="9">
        <v>20</v>
      </c>
      <c r="J28" s="31">
        <v>7165</v>
      </c>
      <c r="K28" s="41">
        <f t="shared" si="0"/>
        <v>358.25</v>
      </c>
      <c r="M28" s="114">
        <f>AVERAGE(K27:K34)</f>
        <v>416.93241567460319</v>
      </c>
    </row>
    <row r="29" spans="1:13" x14ac:dyDescent="0.25">
      <c r="A29" s="27" t="s">
        <v>17</v>
      </c>
      <c r="B29" s="30">
        <v>2024</v>
      </c>
      <c r="C29" s="8" t="s">
        <v>51</v>
      </c>
      <c r="D29" s="8" t="s">
        <v>223</v>
      </c>
      <c r="E29" s="8" t="s">
        <v>67</v>
      </c>
      <c r="F29" s="8" t="s">
        <v>10</v>
      </c>
      <c r="G29" s="9">
        <v>10000</v>
      </c>
      <c r="H29" s="9">
        <v>14000</v>
      </c>
      <c r="I29" s="9">
        <v>14</v>
      </c>
      <c r="J29" s="31">
        <v>7165</v>
      </c>
      <c r="K29" s="41">
        <f t="shared" si="0"/>
        <v>511.78571428571428</v>
      </c>
      <c r="M29" s="88"/>
    </row>
    <row r="30" spans="1:13" x14ac:dyDescent="0.25">
      <c r="A30" s="46" t="s">
        <v>17</v>
      </c>
      <c r="B30" s="47">
        <v>20203</v>
      </c>
      <c r="C30" s="48" t="s">
        <v>51</v>
      </c>
      <c r="D30" s="48" t="s">
        <v>224</v>
      </c>
      <c r="E30" s="48" t="s">
        <v>67</v>
      </c>
      <c r="F30" s="48" t="s">
        <v>10</v>
      </c>
      <c r="G30" s="49">
        <v>7250</v>
      </c>
      <c r="H30" s="49">
        <v>9900</v>
      </c>
      <c r="I30" s="49">
        <v>16</v>
      </c>
      <c r="J30" s="50">
        <v>5985</v>
      </c>
      <c r="K30" s="67">
        <f t="shared" si="0"/>
        <v>374.0625</v>
      </c>
      <c r="M30" s="6"/>
    </row>
    <row r="31" spans="1:13" x14ac:dyDescent="0.25">
      <c r="A31" s="27" t="s">
        <v>17</v>
      </c>
      <c r="B31" s="30">
        <v>2023</v>
      </c>
      <c r="C31" s="8" t="s">
        <v>51</v>
      </c>
      <c r="D31" s="8" t="s">
        <v>57</v>
      </c>
      <c r="E31" s="8" t="s">
        <v>67</v>
      </c>
      <c r="F31" s="8" t="s">
        <v>10</v>
      </c>
      <c r="G31" s="63">
        <v>7150</v>
      </c>
      <c r="H31" s="9">
        <v>9900</v>
      </c>
      <c r="I31" s="9">
        <v>18</v>
      </c>
      <c r="J31" s="31">
        <v>6175</v>
      </c>
      <c r="K31" s="41">
        <f t="shared" si="0"/>
        <v>343.05555555555554</v>
      </c>
      <c r="M31" s="88"/>
    </row>
    <row r="32" spans="1:13" x14ac:dyDescent="0.25">
      <c r="A32" s="27" t="s">
        <v>17</v>
      </c>
      <c r="B32" s="30">
        <v>2023</v>
      </c>
      <c r="C32" s="8" t="s">
        <v>51</v>
      </c>
      <c r="D32" s="8" t="s">
        <v>225</v>
      </c>
      <c r="E32" s="8" t="s">
        <v>67</v>
      </c>
      <c r="F32" s="8" t="s">
        <v>10</v>
      </c>
      <c r="G32" s="63">
        <v>7150</v>
      </c>
      <c r="H32" s="9">
        <v>9900</v>
      </c>
      <c r="I32" s="9">
        <v>18</v>
      </c>
      <c r="J32" s="31">
        <v>6175</v>
      </c>
      <c r="K32" s="41">
        <f t="shared" si="0"/>
        <v>343.05555555555554</v>
      </c>
    </row>
    <row r="33" spans="1:13" x14ac:dyDescent="0.25">
      <c r="A33" s="27" t="s">
        <v>17</v>
      </c>
      <c r="B33" s="30">
        <v>2023</v>
      </c>
      <c r="C33" s="8" t="s">
        <v>51</v>
      </c>
      <c r="D33" s="8" t="s">
        <v>65</v>
      </c>
      <c r="E33" s="8" t="s">
        <v>67</v>
      </c>
      <c r="F33" s="8" t="s">
        <v>10</v>
      </c>
      <c r="G33" s="63">
        <v>6950</v>
      </c>
      <c r="H33" s="9">
        <v>9900</v>
      </c>
      <c r="I33" s="9">
        <v>20</v>
      </c>
      <c r="J33" s="31">
        <v>6365</v>
      </c>
      <c r="K33" s="41">
        <f t="shared" si="0"/>
        <v>318.25</v>
      </c>
    </row>
    <row r="34" spans="1:13" ht="15.75" thickBot="1" x14ac:dyDescent="0.3">
      <c r="A34" s="82" t="s">
        <v>17</v>
      </c>
      <c r="B34" s="83">
        <v>2023</v>
      </c>
      <c r="C34" s="84" t="s">
        <v>51</v>
      </c>
      <c r="D34" s="84" t="s">
        <v>226</v>
      </c>
      <c r="E34" s="84" t="s">
        <v>67</v>
      </c>
      <c r="F34" s="84" t="s">
        <v>10</v>
      </c>
      <c r="G34" s="85">
        <v>6950</v>
      </c>
      <c r="H34" s="85">
        <v>9900</v>
      </c>
      <c r="I34" s="85">
        <v>20</v>
      </c>
      <c r="J34" s="86">
        <v>6365</v>
      </c>
      <c r="K34" s="87">
        <f t="shared" si="0"/>
        <v>318.25</v>
      </c>
    </row>
    <row r="35" spans="1:13" x14ac:dyDescent="0.25">
      <c r="A35" s="26" t="s">
        <v>18</v>
      </c>
      <c r="B35" s="37">
        <v>2026</v>
      </c>
      <c r="C35" s="16" t="s">
        <v>227</v>
      </c>
      <c r="D35" s="16" t="s">
        <v>229</v>
      </c>
      <c r="E35" s="16" t="s">
        <v>173</v>
      </c>
      <c r="F35" s="16"/>
      <c r="G35" s="38">
        <v>4420</v>
      </c>
      <c r="H35" s="38">
        <v>7000</v>
      </c>
      <c r="I35" s="38">
        <v>20</v>
      </c>
      <c r="J35" s="39">
        <v>12997</v>
      </c>
      <c r="K35" s="40">
        <f t="shared" ref="K35:K75" si="1">J35/I35</f>
        <v>649.85</v>
      </c>
      <c r="M35" s="6" t="s">
        <v>37</v>
      </c>
    </row>
    <row r="36" spans="1:13" x14ac:dyDescent="0.25">
      <c r="A36" s="27" t="s">
        <v>18</v>
      </c>
      <c r="B36" s="30">
        <v>2026</v>
      </c>
      <c r="C36" s="8" t="s">
        <v>16</v>
      </c>
      <c r="D36" s="8" t="s">
        <v>230</v>
      </c>
      <c r="E36" s="8" t="s">
        <v>231</v>
      </c>
      <c r="F36" s="8"/>
      <c r="G36" s="9">
        <v>4798</v>
      </c>
      <c r="H36" s="9">
        <v>7000</v>
      </c>
      <c r="I36" s="9">
        <v>14</v>
      </c>
      <c r="J36" s="31">
        <v>5863</v>
      </c>
      <c r="K36" s="41">
        <f t="shared" si="1"/>
        <v>418.78571428571428</v>
      </c>
      <c r="M36" s="4">
        <f>AVERAGE(K35:K75)</f>
        <v>424.37229965156786</v>
      </c>
    </row>
    <row r="37" spans="1:13" x14ac:dyDescent="0.25">
      <c r="A37" s="27" t="s">
        <v>18</v>
      </c>
      <c r="B37" s="30">
        <v>2026</v>
      </c>
      <c r="C37" s="8" t="s">
        <v>16</v>
      </c>
      <c r="D37" s="8" t="s">
        <v>232</v>
      </c>
      <c r="E37" s="8" t="s">
        <v>231</v>
      </c>
      <c r="F37" s="8"/>
      <c r="G37" s="9">
        <v>4710</v>
      </c>
      <c r="H37" s="9">
        <v>7000</v>
      </c>
      <c r="I37" s="9">
        <v>16</v>
      </c>
      <c r="J37" s="31">
        <v>6615</v>
      </c>
      <c r="K37" s="41">
        <f t="shared" si="1"/>
        <v>413.4375</v>
      </c>
    </row>
    <row r="38" spans="1:13" x14ac:dyDescent="0.25">
      <c r="A38" s="27" t="s">
        <v>18</v>
      </c>
      <c r="B38" s="30">
        <v>2026</v>
      </c>
      <c r="C38" s="8" t="s">
        <v>16</v>
      </c>
      <c r="D38" s="8" t="s">
        <v>233</v>
      </c>
      <c r="E38" s="8" t="s">
        <v>231</v>
      </c>
      <c r="F38" s="8"/>
      <c r="G38" s="9">
        <v>2119</v>
      </c>
      <c r="H38" s="9">
        <v>2990</v>
      </c>
      <c r="I38" s="9">
        <v>8</v>
      </c>
      <c r="J38" s="31">
        <v>2900</v>
      </c>
      <c r="K38" s="41">
        <f t="shared" si="1"/>
        <v>362.5</v>
      </c>
    </row>
    <row r="39" spans="1:13" x14ac:dyDescent="0.25">
      <c r="A39" s="27" t="s">
        <v>18</v>
      </c>
      <c r="B39" s="30">
        <v>2026</v>
      </c>
      <c r="C39" s="8" t="s">
        <v>16</v>
      </c>
      <c r="D39" s="8" t="s">
        <v>234</v>
      </c>
      <c r="E39" s="8" t="s">
        <v>231</v>
      </c>
      <c r="F39" s="8"/>
      <c r="G39" s="9">
        <v>1950</v>
      </c>
      <c r="H39" s="9">
        <v>2990</v>
      </c>
      <c r="I39" s="9">
        <v>8</v>
      </c>
      <c r="J39" s="31">
        <v>2780</v>
      </c>
      <c r="K39" s="41">
        <f t="shared" si="1"/>
        <v>347.5</v>
      </c>
    </row>
    <row r="40" spans="1:13" x14ac:dyDescent="0.25">
      <c r="A40" s="27" t="s">
        <v>18</v>
      </c>
      <c r="B40" s="30">
        <v>2026</v>
      </c>
      <c r="C40" s="8" t="s">
        <v>16</v>
      </c>
      <c r="D40" s="8" t="s">
        <v>235</v>
      </c>
      <c r="E40" s="8" t="s">
        <v>231</v>
      </c>
      <c r="F40" s="8"/>
      <c r="G40" s="9">
        <v>1706</v>
      </c>
      <c r="H40" s="9">
        <v>2990</v>
      </c>
      <c r="I40" s="9">
        <v>10</v>
      </c>
      <c r="J40" s="31">
        <v>3500</v>
      </c>
      <c r="K40" s="41">
        <f t="shared" si="1"/>
        <v>350</v>
      </c>
    </row>
    <row r="41" spans="1:13" x14ac:dyDescent="0.25">
      <c r="A41" s="27" t="s">
        <v>18</v>
      </c>
      <c r="B41" s="30">
        <v>2026</v>
      </c>
      <c r="C41" s="8" t="s">
        <v>16</v>
      </c>
      <c r="D41" s="8" t="s">
        <v>235</v>
      </c>
      <c r="E41" s="8" t="s">
        <v>231</v>
      </c>
      <c r="F41" s="8"/>
      <c r="G41" s="9">
        <v>1726</v>
      </c>
      <c r="H41" s="9">
        <v>2990</v>
      </c>
      <c r="I41" s="9">
        <v>10</v>
      </c>
      <c r="J41" s="31">
        <v>3545</v>
      </c>
      <c r="K41" s="41">
        <f t="shared" si="1"/>
        <v>354.5</v>
      </c>
    </row>
    <row r="42" spans="1:13" x14ac:dyDescent="0.25">
      <c r="A42" s="27" t="s">
        <v>18</v>
      </c>
      <c r="B42" s="30">
        <v>2026</v>
      </c>
      <c r="C42" s="8" t="s">
        <v>16</v>
      </c>
      <c r="D42" s="8" t="s">
        <v>235</v>
      </c>
      <c r="E42" s="8" t="s">
        <v>231</v>
      </c>
      <c r="F42" s="8"/>
      <c r="G42" s="9">
        <v>1677</v>
      </c>
      <c r="H42" s="9">
        <v>2990</v>
      </c>
      <c r="I42" s="9">
        <v>10</v>
      </c>
      <c r="J42" s="31">
        <v>3500</v>
      </c>
      <c r="K42" s="41">
        <f t="shared" si="1"/>
        <v>350</v>
      </c>
    </row>
    <row r="43" spans="1:13" x14ac:dyDescent="0.25">
      <c r="A43" s="27" t="s">
        <v>18</v>
      </c>
      <c r="B43" s="30">
        <v>2026</v>
      </c>
      <c r="C43" s="8" t="s">
        <v>16</v>
      </c>
      <c r="D43" s="8" t="s">
        <v>236</v>
      </c>
      <c r="E43" s="8" t="s">
        <v>231</v>
      </c>
      <c r="F43" s="8"/>
      <c r="G43" s="9">
        <v>1444</v>
      </c>
      <c r="H43" s="9">
        <v>2990</v>
      </c>
      <c r="I43" s="9">
        <v>10</v>
      </c>
      <c r="J43" s="31">
        <v>3780</v>
      </c>
      <c r="K43" s="41">
        <f t="shared" si="1"/>
        <v>378</v>
      </c>
    </row>
    <row r="44" spans="1:13" x14ac:dyDescent="0.25">
      <c r="A44" s="27" t="s">
        <v>18</v>
      </c>
      <c r="B44" s="30">
        <v>2026</v>
      </c>
      <c r="C44" s="8" t="s">
        <v>16</v>
      </c>
      <c r="D44" s="8" t="s">
        <v>236</v>
      </c>
      <c r="E44" s="8" t="s">
        <v>231</v>
      </c>
      <c r="F44" s="8"/>
      <c r="G44" s="9">
        <v>1364</v>
      </c>
      <c r="H44" s="9">
        <v>2990</v>
      </c>
      <c r="I44" s="9">
        <v>10</v>
      </c>
      <c r="J44" s="31">
        <v>3920</v>
      </c>
      <c r="K44" s="41">
        <f t="shared" si="1"/>
        <v>392</v>
      </c>
    </row>
    <row r="45" spans="1:13" x14ac:dyDescent="0.25">
      <c r="A45" s="27" t="s">
        <v>18</v>
      </c>
      <c r="B45" s="30">
        <v>2026</v>
      </c>
      <c r="C45" s="8" t="s">
        <v>16</v>
      </c>
      <c r="D45" s="8" t="s">
        <v>236</v>
      </c>
      <c r="E45" s="8" t="s">
        <v>231</v>
      </c>
      <c r="F45" s="8"/>
      <c r="G45" s="9">
        <v>1612</v>
      </c>
      <c r="H45" s="9">
        <v>2990</v>
      </c>
      <c r="I45" s="9">
        <v>10</v>
      </c>
      <c r="J45" s="31">
        <v>3780</v>
      </c>
      <c r="K45" s="41">
        <f t="shared" si="1"/>
        <v>378</v>
      </c>
    </row>
    <row r="46" spans="1:13" x14ac:dyDescent="0.25">
      <c r="A46" s="27" t="s">
        <v>18</v>
      </c>
      <c r="B46" s="30">
        <v>2026</v>
      </c>
      <c r="C46" s="8" t="s">
        <v>16</v>
      </c>
      <c r="D46" s="8" t="s">
        <v>237</v>
      </c>
      <c r="E46" s="8" t="s">
        <v>231</v>
      </c>
      <c r="F46" s="8"/>
      <c r="G46" s="9">
        <v>1570</v>
      </c>
      <c r="H46" s="9">
        <v>2990</v>
      </c>
      <c r="I46" s="9">
        <v>10</v>
      </c>
      <c r="J46" s="31">
        <v>3337</v>
      </c>
      <c r="K46" s="41">
        <f t="shared" si="1"/>
        <v>333.7</v>
      </c>
    </row>
    <row r="47" spans="1:13" x14ac:dyDescent="0.25">
      <c r="A47" s="27" t="s">
        <v>18</v>
      </c>
      <c r="B47" s="30">
        <v>2026</v>
      </c>
      <c r="C47" s="8" t="s">
        <v>16</v>
      </c>
      <c r="D47" s="8" t="s">
        <v>237</v>
      </c>
      <c r="E47" s="8" t="s">
        <v>231</v>
      </c>
      <c r="F47" s="8"/>
      <c r="G47" s="9">
        <v>1570</v>
      </c>
      <c r="H47" s="9">
        <v>2990</v>
      </c>
      <c r="I47" s="9">
        <v>10</v>
      </c>
      <c r="J47" s="31">
        <v>3220</v>
      </c>
      <c r="K47" s="41">
        <f t="shared" si="1"/>
        <v>322</v>
      </c>
    </row>
    <row r="48" spans="1:13" x14ac:dyDescent="0.25">
      <c r="A48" s="27" t="s">
        <v>18</v>
      </c>
      <c r="B48" s="30">
        <v>2026</v>
      </c>
      <c r="C48" s="8" t="s">
        <v>16</v>
      </c>
      <c r="D48" s="8" t="s">
        <v>238</v>
      </c>
      <c r="E48" s="8" t="s">
        <v>231</v>
      </c>
      <c r="F48" s="8"/>
      <c r="G48" s="9">
        <v>1364</v>
      </c>
      <c r="H48" s="9">
        <v>2990</v>
      </c>
      <c r="I48" s="11">
        <v>12</v>
      </c>
      <c r="J48" s="31">
        <v>4500</v>
      </c>
      <c r="K48" s="41">
        <f t="shared" si="1"/>
        <v>375</v>
      </c>
    </row>
    <row r="49" spans="1:11" x14ac:dyDescent="0.25">
      <c r="A49" s="27" t="s">
        <v>18</v>
      </c>
      <c r="B49" s="30">
        <v>2026</v>
      </c>
      <c r="C49" s="8" t="s">
        <v>16</v>
      </c>
      <c r="D49" s="8" t="s">
        <v>238</v>
      </c>
      <c r="E49" s="8" t="s">
        <v>231</v>
      </c>
      <c r="F49" s="8"/>
      <c r="G49" s="9">
        <v>1364</v>
      </c>
      <c r="H49" s="9">
        <v>2990</v>
      </c>
      <c r="I49" s="9">
        <v>12</v>
      </c>
      <c r="J49" s="31">
        <v>3985</v>
      </c>
      <c r="K49" s="41">
        <f t="shared" si="1"/>
        <v>332.08333333333331</v>
      </c>
    </row>
    <row r="50" spans="1:11" x14ac:dyDescent="0.25">
      <c r="A50" s="27" t="s">
        <v>18</v>
      </c>
      <c r="B50" s="30">
        <v>2026</v>
      </c>
      <c r="C50" s="8" t="s">
        <v>16</v>
      </c>
      <c r="D50" s="8" t="s">
        <v>239</v>
      </c>
      <c r="E50" s="8" t="s">
        <v>231</v>
      </c>
      <c r="F50" s="8"/>
      <c r="G50" s="9">
        <v>1526</v>
      </c>
      <c r="H50" s="9">
        <v>2990</v>
      </c>
      <c r="I50" s="9">
        <v>12</v>
      </c>
      <c r="J50" s="31">
        <v>3545</v>
      </c>
      <c r="K50" s="41">
        <f t="shared" si="1"/>
        <v>295.41666666666669</v>
      </c>
    </row>
    <row r="51" spans="1:11" x14ac:dyDescent="0.25">
      <c r="A51" s="27" t="s">
        <v>18</v>
      </c>
      <c r="B51" s="30">
        <v>2026</v>
      </c>
      <c r="C51" s="8" t="s">
        <v>16</v>
      </c>
      <c r="D51" s="8" t="s">
        <v>240</v>
      </c>
      <c r="E51" s="8" t="s">
        <v>231</v>
      </c>
      <c r="F51" s="8"/>
      <c r="G51" s="9">
        <v>5174</v>
      </c>
      <c r="H51" s="9">
        <v>7000</v>
      </c>
      <c r="I51" s="9">
        <v>12</v>
      </c>
      <c r="J51" s="31">
        <v>5420</v>
      </c>
      <c r="K51" s="41">
        <f t="shared" si="1"/>
        <v>451.66666666666669</v>
      </c>
    </row>
    <row r="52" spans="1:11" x14ac:dyDescent="0.25">
      <c r="A52" s="27" t="s">
        <v>18</v>
      </c>
      <c r="B52" s="30">
        <v>2026</v>
      </c>
      <c r="C52" s="8" t="s">
        <v>16</v>
      </c>
      <c r="D52" s="8" t="s">
        <v>241</v>
      </c>
      <c r="E52" s="8" t="s">
        <v>231</v>
      </c>
      <c r="F52" s="8"/>
      <c r="G52" s="9">
        <v>1220</v>
      </c>
      <c r="H52" s="9">
        <v>2990</v>
      </c>
      <c r="I52" s="9">
        <v>12</v>
      </c>
      <c r="J52" s="31">
        <v>4360</v>
      </c>
      <c r="K52" s="41">
        <f t="shared" si="1"/>
        <v>363.33333333333331</v>
      </c>
    </row>
    <row r="53" spans="1:11" x14ac:dyDescent="0.25">
      <c r="A53" s="27" t="s">
        <v>18</v>
      </c>
      <c r="B53" s="30">
        <v>2026</v>
      </c>
      <c r="C53" s="8" t="s">
        <v>16</v>
      </c>
      <c r="D53" s="8" t="s">
        <v>242</v>
      </c>
      <c r="E53" s="8" t="s">
        <v>231</v>
      </c>
      <c r="F53" s="8"/>
      <c r="G53" s="9">
        <v>5052</v>
      </c>
      <c r="H53" s="9">
        <v>7000</v>
      </c>
      <c r="I53" s="9">
        <v>12</v>
      </c>
      <c r="J53" s="31">
        <v>5590</v>
      </c>
      <c r="K53" s="41">
        <f t="shared" si="1"/>
        <v>465.83333333333331</v>
      </c>
    </row>
    <row r="54" spans="1:11" x14ac:dyDescent="0.25">
      <c r="A54" s="27" t="s">
        <v>18</v>
      </c>
      <c r="B54" s="30">
        <v>2026</v>
      </c>
      <c r="C54" s="8" t="s">
        <v>16</v>
      </c>
      <c r="D54" s="8" t="s">
        <v>243</v>
      </c>
      <c r="E54" s="8" t="s">
        <v>231</v>
      </c>
      <c r="F54" s="8"/>
      <c r="G54" s="9">
        <v>4998</v>
      </c>
      <c r="H54" s="9">
        <v>7000</v>
      </c>
      <c r="I54" s="9">
        <v>12</v>
      </c>
      <c r="J54" s="31">
        <v>5480</v>
      </c>
      <c r="K54" s="41">
        <f t="shared" si="1"/>
        <v>456.66666666666669</v>
      </c>
    </row>
    <row r="55" spans="1:11" x14ac:dyDescent="0.25">
      <c r="A55" s="27" t="s">
        <v>18</v>
      </c>
      <c r="B55" s="30">
        <v>2026</v>
      </c>
      <c r="C55" s="8" t="s">
        <v>16</v>
      </c>
      <c r="D55" s="8" t="s">
        <v>243</v>
      </c>
      <c r="E55" s="8" t="s">
        <v>231</v>
      </c>
      <c r="F55" s="8"/>
      <c r="G55" s="9">
        <v>5035</v>
      </c>
      <c r="H55" s="9">
        <v>7000</v>
      </c>
      <c r="I55" s="9">
        <v>12</v>
      </c>
      <c r="J55" s="31">
        <v>5430</v>
      </c>
      <c r="K55" s="41">
        <f t="shared" si="1"/>
        <v>452.5</v>
      </c>
    </row>
    <row r="56" spans="1:11" x14ac:dyDescent="0.25">
      <c r="A56" s="27" t="s">
        <v>18</v>
      </c>
      <c r="B56" s="30">
        <v>2026</v>
      </c>
      <c r="C56" s="8" t="s">
        <v>16</v>
      </c>
      <c r="D56" s="8" t="s">
        <v>244</v>
      </c>
      <c r="E56" s="8" t="s">
        <v>231</v>
      </c>
      <c r="F56" s="8"/>
      <c r="G56" s="9">
        <v>4909</v>
      </c>
      <c r="H56" s="9">
        <v>7000</v>
      </c>
      <c r="I56" s="9">
        <v>12</v>
      </c>
      <c r="J56" s="31">
        <v>5836</v>
      </c>
      <c r="K56" s="41">
        <f t="shared" si="1"/>
        <v>486.33333333333331</v>
      </c>
    </row>
    <row r="57" spans="1:11" x14ac:dyDescent="0.25">
      <c r="A57" s="27" t="s">
        <v>18</v>
      </c>
      <c r="B57" s="30">
        <v>2026</v>
      </c>
      <c r="C57" s="8" t="s">
        <v>16</v>
      </c>
      <c r="D57" s="8" t="s">
        <v>245</v>
      </c>
      <c r="E57" s="8" t="s">
        <v>231</v>
      </c>
      <c r="F57" s="8"/>
      <c r="G57" s="9">
        <v>4759</v>
      </c>
      <c r="H57" s="9">
        <v>7000</v>
      </c>
      <c r="I57" s="9">
        <v>14</v>
      </c>
      <c r="J57" s="31">
        <v>6040</v>
      </c>
      <c r="K57" s="41">
        <f t="shared" si="1"/>
        <v>431.42857142857144</v>
      </c>
    </row>
    <row r="58" spans="1:11" x14ac:dyDescent="0.25">
      <c r="A58" s="27" t="s">
        <v>18</v>
      </c>
      <c r="B58" s="30">
        <v>2026</v>
      </c>
      <c r="C58" s="8" t="s">
        <v>16</v>
      </c>
      <c r="D58" s="8" t="s">
        <v>246</v>
      </c>
      <c r="E58" s="8" t="s">
        <v>231</v>
      </c>
      <c r="F58" s="8"/>
      <c r="G58" s="9">
        <v>4850</v>
      </c>
      <c r="H58" s="9">
        <v>7000</v>
      </c>
      <c r="I58" s="9">
        <v>14</v>
      </c>
      <c r="J58" s="31">
        <v>5585</v>
      </c>
      <c r="K58" s="41">
        <f t="shared" si="1"/>
        <v>398.92857142857144</v>
      </c>
    </row>
    <row r="59" spans="1:11" x14ac:dyDescent="0.25">
      <c r="A59" s="27" t="s">
        <v>18</v>
      </c>
      <c r="B59" s="30">
        <v>2026</v>
      </c>
      <c r="C59" s="8" t="s">
        <v>16</v>
      </c>
      <c r="D59" s="8" t="s">
        <v>247</v>
      </c>
      <c r="E59" s="8" t="s">
        <v>231</v>
      </c>
      <c r="F59" s="8"/>
      <c r="G59" s="9">
        <v>4960</v>
      </c>
      <c r="H59" s="9">
        <v>7000</v>
      </c>
      <c r="I59" s="9">
        <v>14</v>
      </c>
      <c r="J59" s="31">
        <v>5385</v>
      </c>
      <c r="K59" s="41">
        <f t="shared" si="1"/>
        <v>384.64285714285717</v>
      </c>
    </row>
    <row r="60" spans="1:11" x14ac:dyDescent="0.25">
      <c r="A60" s="27" t="s">
        <v>18</v>
      </c>
      <c r="B60" s="30">
        <v>2026</v>
      </c>
      <c r="C60" s="8" t="s">
        <v>16</v>
      </c>
      <c r="D60" s="8" t="s">
        <v>248</v>
      </c>
      <c r="E60" s="8" t="s">
        <v>231</v>
      </c>
      <c r="F60" s="8"/>
      <c r="G60" s="9">
        <v>6830</v>
      </c>
      <c r="H60" s="9">
        <v>9950</v>
      </c>
      <c r="I60" s="9">
        <v>16</v>
      </c>
      <c r="J60" s="31">
        <v>7730</v>
      </c>
      <c r="K60" s="41">
        <f t="shared" si="1"/>
        <v>483.125</v>
      </c>
    </row>
    <row r="61" spans="1:11" x14ac:dyDescent="0.25">
      <c r="A61" s="27" t="s">
        <v>18</v>
      </c>
      <c r="B61" s="30">
        <v>2026</v>
      </c>
      <c r="C61" s="8" t="s">
        <v>16</v>
      </c>
      <c r="D61" s="8" t="s">
        <v>249</v>
      </c>
      <c r="E61" s="8" t="s">
        <v>231</v>
      </c>
      <c r="F61" s="8"/>
      <c r="G61" s="9">
        <v>4197</v>
      </c>
      <c r="H61" s="9">
        <v>7000</v>
      </c>
      <c r="I61" s="9">
        <v>16</v>
      </c>
      <c r="J61" s="31">
        <v>6990</v>
      </c>
      <c r="K61" s="41">
        <f t="shared" si="1"/>
        <v>436.875</v>
      </c>
    </row>
    <row r="62" spans="1:11" x14ac:dyDescent="0.25">
      <c r="A62" s="27" t="s">
        <v>18</v>
      </c>
      <c r="B62" s="47">
        <v>2025</v>
      </c>
      <c r="C62" s="48" t="s">
        <v>50</v>
      </c>
      <c r="D62" s="48" t="s">
        <v>250</v>
      </c>
      <c r="E62" s="48" t="s">
        <v>231</v>
      </c>
      <c r="F62" s="48"/>
      <c r="G62" s="49">
        <v>1630</v>
      </c>
      <c r="H62" s="49">
        <v>2990</v>
      </c>
      <c r="I62" s="49">
        <v>10</v>
      </c>
      <c r="J62" s="50">
        <v>4095</v>
      </c>
      <c r="K62" s="41">
        <f t="shared" si="1"/>
        <v>409.5</v>
      </c>
    </row>
    <row r="63" spans="1:11" x14ac:dyDescent="0.25">
      <c r="A63" s="27" t="s">
        <v>18</v>
      </c>
      <c r="B63" s="47">
        <v>2025</v>
      </c>
      <c r="C63" s="48" t="s">
        <v>50</v>
      </c>
      <c r="D63" s="48" t="s">
        <v>250</v>
      </c>
      <c r="E63" s="48" t="s">
        <v>231</v>
      </c>
      <c r="F63" s="48"/>
      <c r="G63" s="49">
        <v>1510</v>
      </c>
      <c r="H63" s="49">
        <v>2990</v>
      </c>
      <c r="I63" s="49">
        <v>10</v>
      </c>
      <c r="J63" s="50">
        <v>5455</v>
      </c>
      <c r="K63" s="41">
        <f t="shared" si="1"/>
        <v>545.5</v>
      </c>
    </row>
    <row r="64" spans="1:11" x14ac:dyDescent="0.25">
      <c r="A64" s="27" t="s">
        <v>18</v>
      </c>
      <c r="B64" s="47">
        <v>2025</v>
      </c>
      <c r="C64" s="48" t="s">
        <v>50</v>
      </c>
      <c r="D64" s="48" t="s">
        <v>251</v>
      </c>
      <c r="E64" s="48" t="s">
        <v>231</v>
      </c>
      <c r="F64" s="48"/>
      <c r="G64" s="49">
        <v>1510</v>
      </c>
      <c r="H64" s="49">
        <v>2990</v>
      </c>
      <c r="I64" s="49">
        <v>12</v>
      </c>
      <c r="J64" s="50">
        <v>4290</v>
      </c>
      <c r="K64" s="41">
        <f t="shared" si="1"/>
        <v>357.5</v>
      </c>
    </row>
    <row r="65" spans="1:11" x14ac:dyDescent="0.25">
      <c r="A65" s="27" t="s">
        <v>18</v>
      </c>
      <c r="B65" s="47">
        <v>2025</v>
      </c>
      <c r="C65" s="48" t="s">
        <v>50</v>
      </c>
      <c r="D65" s="48" t="s">
        <v>252</v>
      </c>
      <c r="E65" s="48" t="s">
        <v>231</v>
      </c>
      <c r="F65" s="48"/>
      <c r="G65" s="49">
        <v>4982</v>
      </c>
      <c r="H65" s="49">
        <v>7000</v>
      </c>
      <c r="I65" s="49">
        <v>12</v>
      </c>
      <c r="J65" s="50">
        <v>6768</v>
      </c>
      <c r="K65" s="41">
        <f t="shared" si="1"/>
        <v>564</v>
      </c>
    </row>
    <row r="66" spans="1:11" x14ac:dyDescent="0.25">
      <c r="A66" s="27" t="s">
        <v>18</v>
      </c>
      <c r="B66" s="47">
        <v>2025</v>
      </c>
      <c r="C66" s="48" t="s">
        <v>50</v>
      </c>
      <c r="D66" s="48" t="s">
        <v>253</v>
      </c>
      <c r="E66" s="48" t="s">
        <v>231</v>
      </c>
      <c r="F66" s="48"/>
      <c r="G66" s="49">
        <v>4573</v>
      </c>
      <c r="H66" s="49">
        <v>7000</v>
      </c>
      <c r="I66" s="49">
        <v>14</v>
      </c>
      <c r="J66" s="50">
        <v>8700</v>
      </c>
      <c r="K66" s="41">
        <f t="shared" si="1"/>
        <v>621.42857142857144</v>
      </c>
    </row>
    <row r="67" spans="1:11" x14ac:dyDescent="0.25">
      <c r="A67" s="27" t="s">
        <v>18</v>
      </c>
      <c r="B67" s="47">
        <v>2025</v>
      </c>
      <c r="C67" s="48" t="s">
        <v>50</v>
      </c>
      <c r="D67" s="48" t="s">
        <v>254</v>
      </c>
      <c r="E67" s="48" t="s">
        <v>231</v>
      </c>
      <c r="F67" s="48"/>
      <c r="G67" s="49">
        <v>4589</v>
      </c>
      <c r="H67" s="49">
        <v>7000</v>
      </c>
      <c r="I67" s="49">
        <v>16</v>
      </c>
      <c r="J67" s="50">
        <v>9200</v>
      </c>
      <c r="K67" s="41">
        <f t="shared" si="1"/>
        <v>575</v>
      </c>
    </row>
    <row r="68" spans="1:11" x14ac:dyDescent="0.25">
      <c r="A68" s="27" t="s">
        <v>18</v>
      </c>
      <c r="B68" s="47">
        <v>2025</v>
      </c>
      <c r="C68" s="48" t="s">
        <v>50</v>
      </c>
      <c r="D68" s="48" t="s">
        <v>255</v>
      </c>
      <c r="E68" s="48" t="s">
        <v>231</v>
      </c>
      <c r="F68" s="48"/>
      <c r="G68" s="49">
        <v>6120</v>
      </c>
      <c r="H68" s="49">
        <v>9990</v>
      </c>
      <c r="I68" s="49">
        <v>24</v>
      </c>
      <c r="J68" s="50">
        <v>13000</v>
      </c>
      <c r="K68" s="41">
        <f t="shared" si="1"/>
        <v>541.66666666666663</v>
      </c>
    </row>
    <row r="69" spans="1:11" x14ac:dyDescent="0.25">
      <c r="A69" s="27" t="s">
        <v>18</v>
      </c>
      <c r="B69" s="47">
        <v>2025</v>
      </c>
      <c r="C69" s="48" t="s">
        <v>16</v>
      </c>
      <c r="D69" s="48" t="s">
        <v>256</v>
      </c>
      <c r="E69" s="48" t="s">
        <v>231</v>
      </c>
      <c r="F69" s="48"/>
      <c r="G69" s="49">
        <v>1453</v>
      </c>
      <c r="H69" s="49">
        <v>2990</v>
      </c>
      <c r="I69" s="49">
        <v>12</v>
      </c>
      <c r="J69" s="50">
        <v>4020</v>
      </c>
      <c r="K69" s="41">
        <f t="shared" si="1"/>
        <v>335</v>
      </c>
    </row>
    <row r="70" spans="1:11" x14ac:dyDescent="0.25">
      <c r="A70" s="27" t="s">
        <v>18</v>
      </c>
      <c r="B70" s="47">
        <v>2025</v>
      </c>
      <c r="C70" s="48" t="s">
        <v>16</v>
      </c>
      <c r="D70" s="48" t="s">
        <v>240</v>
      </c>
      <c r="E70" s="48" t="s">
        <v>231</v>
      </c>
      <c r="F70" s="48"/>
      <c r="G70" s="49">
        <v>5174</v>
      </c>
      <c r="H70" s="49">
        <v>7000</v>
      </c>
      <c r="I70" s="49">
        <v>12</v>
      </c>
      <c r="J70" s="50">
        <v>5160</v>
      </c>
      <c r="K70" s="41">
        <f t="shared" si="1"/>
        <v>430</v>
      </c>
    </row>
    <row r="71" spans="1:11" x14ac:dyDescent="0.25">
      <c r="A71" s="27" t="s">
        <v>18</v>
      </c>
      <c r="B71" s="47">
        <v>2025</v>
      </c>
      <c r="C71" s="48" t="s">
        <v>16</v>
      </c>
      <c r="D71" s="48" t="s">
        <v>257</v>
      </c>
      <c r="E71" s="48" t="s">
        <v>231</v>
      </c>
      <c r="F71" s="48"/>
      <c r="G71" s="49">
        <v>1245</v>
      </c>
      <c r="H71" s="49">
        <v>2990</v>
      </c>
      <c r="I71" s="49">
        <v>12</v>
      </c>
      <c r="J71" s="50">
        <v>4155</v>
      </c>
      <c r="K71" s="41">
        <f t="shared" si="1"/>
        <v>346.25</v>
      </c>
    </row>
    <row r="72" spans="1:11" x14ac:dyDescent="0.25">
      <c r="A72" s="27" t="s">
        <v>18</v>
      </c>
      <c r="B72" s="47">
        <v>2025</v>
      </c>
      <c r="C72" s="48" t="s">
        <v>16</v>
      </c>
      <c r="D72" s="48" t="s">
        <v>258</v>
      </c>
      <c r="E72" s="48" t="s">
        <v>231</v>
      </c>
      <c r="F72" s="48"/>
      <c r="G72" s="49">
        <v>4807</v>
      </c>
      <c r="H72" s="49">
        <v>7000</v>
      </c>
      <c r="I72" s="49">
        <v>16</v>
      </c>
      <c r="J72" s="50">
        <v>5845</v>
      </c>
      <c r="K72" s="41">
        <f t="shared" si="1"/>
        <v>365.3125</v>
      </c>
    </row>
    <row r="73" spans="1:11" x14ac:dyDescent="0.25">
      <c r="A73" s="27" t="s">
        <v>18</v>
      </c>
      <c r="B73" s="47">
        <v>2025</v>
      </c>
      <c r="C73" s="48" t="s">
        <v>16</v>
      </c>
      <c r="D73" s="48" t="s">
        <v>258</v>
      </c>
      <c r="E73" s="48" t="s">
        <v>231</v>
      </c>
      <c r="F73" s="48"/>
      <c r="G73" s="49">
        <v>4807</v>
      </c>
      <c r="H73" s="49">
        <v>7000</v>
      </c>
      <c r="I73" s="49">
        <v>16</v>
      </c>
      <c r="J73" s="50">
        <v>6300</v>
      </c>
      <c r="K73" s="41">
        <f t="shared" si="1"/>
        <v>393.75</v>
      </c>
    </row>
    <row r="74" spans="1:11" x14ac:dyDescent="0.25">
      <c r="A74" s="27" t="s">
        <v>18</v>
      </c>
      <c r="B74" s="47">
        <v>2025</v>
      </c>
      <c r="C74" s="48" t="s">
        <v>16</v>
      </c>
      <c r="D74" s="48" t="s">
        <v>259</v>
      </c>
      <c r="E74" s="48" t="s">
        <v>231</v>
      </c>
      <c r="F74" s="48"/>
      <c r="G74" s="49">
        <v>6150</v>
      </c>
      <c r="H74" s="49">
        <v>9950</v>
      </c>
      <c r="I74" s="49">
        <v>20</v>
      </c>
      <c r="J74" s="50">
        <v>10775</v>
      </c>
      <c r="K74" s="41">
        <f t="shared" si="1"/>
        <v>538.75</v>
      </c>
    </row>
    <row r="75" spans="1:11" ht="15.75" thickBot="1" x14ac:dyDescent="0.3">
      <c r="A75" s="28" t="s">
        <v>18</v>
      </c>
      <c r="B75" s="42">
        <v>2025</v>
      </c>
      <c r="C75" s="22" t="s">
        <v>16</v>
      </c>
      <c r="D75" s="22" t="s">
        <v>260</v>
      </c>
      <c r="E75" s="22" t="s">
        <v>231</v>
      </c>
      <c r="F75" s="22"/>
      <c r="G75" s="43">
        <v>6214</v>
      </c>
      <c r="H75" s="43">
        <v>9950</v>
      </c>
      <c r="I75" s="43">
        <v>20</v>
      </c>
      <c r="J75" s="44">
        <v>10230</v>
      </c>
      <c r="K75" s="45">
        <f t="shared" si="1"/>
        <v>511.5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07"/>
  <sheetViews>
    <sheetView showGridLines="0" workbookViewId="0">
      <pane ySplit="1" topLeftCell="A2" activePane="bottomLeft" state="frozen"/>
      <selection activeCell="A39" sqref="A39"/>
      <selection pane="bottomLeft" activeCell="D108" sqref="D108"/>
    </sheetView>
  </sheetViews>
  <sheetFormatPr defaultRowHeight="15" x14ac:dyDescent="0.25"/>
  <cols>
    <col min="1" max="1" width="10.7109375" bestFit="1" customWidth="1"/>
    <col min="2" max="2" width="7.28515625" style="5" customWidth="1"/>
    <col min="3" max="3" width="13.5703125" bestFit="1" customWidth="1"/>
    <col min="4" max="4" width="48.28515625" bestFit="1" customWidth="1"/>
    <col min="5" max="5" width="18.5703125" hidden="1" customWidth="1"/>
    <col min="6" max="6" width="9.85546875" hidden="1" customWidth="1"/>
    <col min="7" max="7" width="8" style="1" hidden="1" customWidth="1"/>
    <col min="8" max="8" width="9" style="1" bestFit="1" customWidth="1"/>
    <col min="9" max="9" width="5.5703125" bestFit="1" customWidth="1"/>
    <col min="10" max="10" width="11.28515625" style="4" bestFit="1" customWidth="1"/>
    <col min="11" max="11" width="10.42578125" bestFit="1" customWidth="1"/>
  </cols>
  <sheetData>
    <row r="1" spans="1:20" s="5" customFormat="1" ht="16.5" thickBot="1" x14ac:dyDescent="0.3">
      <c r="A1" s="53" t="s">
        <v>6</v>
      </c>
      <c r="B1" s="54" t="s">
        <v>49</v>
      </c>
      <c r="C1" s="54" t="s">
        <v>13</v>
      </c>
      <c r="D1" s="54" t="s">
        <v>14</v>
      </c>
      <c r="E1" s="54" t="s">
        <v>0</v>
      </c>
      <c r="F1" s="54" t="s">
        <v>8</v>
      </c>
      <c r="G1" s="55" t="s">
        <v>1</v>
      </c>
      <c r="H1" s="55" t="s">
        <v>2</v>
      </c>
      <c r="I1" s="55" t="s">
        <v>3</v>
      </c>
      <c r="J1" s="56" t="s">
        <v>4</v>
      </c>
      <c r="K1" s="57" t="s">
        <v>12</v>
      </c>
    </row>
    <row r="2" spans="1:20" s="5" customFormat="1" x14ac:dyDescent="0.25">
      <c r="A2" s="26" t="s">
        <v>0</v>
      </c>
      <c r="B2" s="37">
        <v>2026</v>
      </c>
      <c r="C2" s="59" t="s">
        <v>51</v>
      </c>
      <c r="D2" s="59" t="s">
        <v>271</v>
      </c>
      <c r="E2" s="16"/>
      <c r="F2" s="59" t="s">
        <v>9</v>
      </c>
      <c r="G2" s="60"/>
      <c r="H2" s="60">
        <v>3000</v>
      </c>
      <c r="I2" s="68">
        <v>12</v>
      </c>
      <c r="J2" s="75">
        <v>2800</v>
      </c>
      <c r="K2" s="40">
        <f t="shared" ref="K2:K107" si="0">J2/I2</f>
        <v>233.33333333333334</v>
      </c>
      <c r="M2" s="6" t="s">
        <v>35</v>
      </c>
    </row>
    <row r="3" spans="1:20" s="5" customFormat="1" x14ac:dyDescent="0.25">
      <c r="A3" s="61" t="s">
        <v>0</v>
      </c>
      <c r="B3" s="30">
        <v>2026</v>
      </c>
      <c r="C3" s="62" t="s">
        <v>51</v>
      </c>
      <c r="D3" s="62" t="s">
        <v>285</v>
      </c>
      <c r="E3" s="36"/>
      <c r="F3" s="62" t="s">
        <v>9</v>
      </c>
      <c r="G3" s="63"/>
      <c r="H3" s="63">
        <v>5000</v>
      </c>
      <c r="I3" s="69">
        <v>12</v>
      </c>
      <c r="J3" s="76">
        <v>3900</v>
      </c>
      <c r="K3" s="64">
        <f t="shared" si="0"/>
        <v>325</v>
      </c>
      <c r="M3" s="116">
        <f>AVERAGE(K2:K30)</f>
        <v>306.27907772304332</v>
      </c>
    </row>
    <row r="4" spans="1:20" x14ac:dyDescent="0.25">
      <c r="A4" s="61" t="s">
        <v>0</v>
      </c>
      <c r="B4" s="65">
        <v>2026</v>
      </c>
      <c r="C4" s="36" t="s">
        <v>51</v>
      </c>
      <c r="D4" s="36" t="s">
        <v>286</v>
      </c>
      <c r="E4" s="36"/>
      <c r="F4" s="36" t="s">
        <v>9</v>
      </c>
      <c r="G4" s="52"/>
      <c r="H4" s="52">
        <v>5000</v>
      </c>
      <c r="I4" s="70">
        <v>14</v>
      </c>
      <c r="J4" s="77">
        <v>3950</v>
      </c>
      <c r="K4" s="64">
        <f t="shared" si="0"/>
        <v>282.14285714285717</v>
      </c>
      <c r="M4" s="4"/>
    </row>
    <row r="5" spans="1:20" x14ac:dyDescent="0.25">
      <c r="A5" s="27" t="s">
        <v>0</v>
      </c>
      <c r="B5" s="30">
        <v>2026</v>
      </c>
      <c r="C5" s="8" t="s">
        <v>51</v>
      </c>
      <c r="D5" s="8" t="s">
        <v>287</v>
      </c>
      <c r="E5" s="8"/>
      <c r="F5" s="8" t="s">
        <v>9</v>
      </c>
      <c r="G5" s="9"/>
      <c r="H5" s="9">
        <v>7000</v>
      </c>
      <c r="I5" s="71">
        <v>14</v>
      </c>
      <c r="J5" s="78">
        <v>4650</v>
      </c>
      <c r="K5" s="41">
        <f t="shared" si="0"/>
        <v>332.14285714285717</v>
      </c>
      <c r="M5" s="6"/>
    </row>
    <row r="6" spans="1:20" x14ac:dyDescent="0.25">
      <c r="A6" s="27" t="s">
        <v>0</v>
      </c>
      <c r="B6" s="30">
        <v>2025</v>
      </c>
      <c r="C6" s="8" t="s">
        <v>51</v>
      </c>
      <c r="D6" s="8" t="s">
        <v>272</v>
      </c>
      <c r="E6" s="8"/>
      <c r="F6" s="8" t="s">
        <v>9</v>
      </c>
      <c r="G6" s="9"/>
      <c r="H6" s="9">
        <v>9900</v>
      </c>
      <c r="I6" s="71">
        <v>18</v>
      </c>
      <c r="J6" s="78">
        <v>6150</v>
      </c>
      <c r="K6" s="41">
        <f t="shared" si="0"/>
        <v>341.66666666666669</v>
      </c>
      <c r="M6" s="4"/>
      <c r="T6" s="51"/>
    </row>
    <row r="7" spans="1:20" x14ac:dyDescent="0.25">
      <c r="A7" s="27" t="s">
        <v>0</v>
      </c>
      <c r="B7" s="30">
        <v>2025</v>
      </c>
      <c r="C7" s="8" t="s">
        <v>51</v>
      </c>
      <c r="D7" s="66" t="s">
        <v>273</v>
      </c>
      <c r="E7" s="8"/>
      <c r="F7" s="8" t="s">
        <v>9</v>
      </c>
      <c r="G7" s="9"/>
      <c r="H7" s="9">
        <v>9900</v>
      </c>
      <c r="I7" s="71">
        <v>16</v>
      </c>
      <c r="J7" s="78">
        <v>5450</v>
      </c>
      <c r="K7" s="41">
        <f t="shared" si="0"/>
        <v>340.625</v>
      </c>
      <c r="M7" s="6"/>
    </row>
    <row r="8" spans="1:20" x14ac:dyDescent="0.25">
      <c r="A8" s="27" t="s">
        <v>0</v>
      </c>
      <c r="B8" s="30">
        <v>2025</v>
      </c>
      <c r="C8" s="8" t="s">
        <v>51</v>
      </c>
      <c r="D8" s="8" t="s">
        <v>274</v>
      </c>
      <c r="E8" s="8"/>
      <c r="F8" s="8" t="s">
        <v>9</v>
      </c>
      <c r="G8" s="9"/>
      <c r="H8" s="9">
        <v>10000</v>
      </c>
      <c r="I8" s="71">
        <v>20</v>
      </c>
      <c r="J8" s="78">
        <v>6450</v>
      </c>
      <c r="K8" s="41">
        <f t="shared" si="0"/>
        <v>322.5</v>
      </c>
      <c r="M8" s="4"/>
    </row>
    <row r="9" spans="1:20" x14ac:dyDescent="0.25">
      <c r="A9" s="27" t="s">
        <v>0</v>
      </c>
      <c r="B9" s="30">
        <v>2025</v>
      </c>
      <c r="C9" s="8" t="s">
        <v>51</v>
      </c>
      <c r="D9" s="8" t="s">
        <v>273</v>
      </c>
      <c r="E9" s="8"/>
      <c r="F9" s="8" t="s">
        <v>9</v>
      </c>
      <c r="G9" s="9"/>
      <c r="H9" s="9">
        <v>10000</v>
      </c>
      <c r="I9" s="71">
        <v>16</v>
      </c>
      <c r="J9" s="78">
        <v>5450</v>
      </c>
      <c r="K9" s="41">
        <f t="shared" si="0"/>
        <v>340.625</v>
      </c>
      <c r="M9" s="6"/>
    </row>
    <row r="10" spans="1:20" x14ac:dyDescent="0.25">
      <c r="A10" s="27" t="s">
        <v>0</v>
      </c>
      <c r="B10" s="30">
        <v>2025</v>
      </c>
      <c r="C10" s="8" t="s">
        <v>51</v>
      </c>
      <c r="D10" s="8" t="s">
        <v>274</v>
      </c>
      <c r="E10" s="8"/>
      <c r="F10" s="8" t="s">
        <v>9</v>
      </c>
      <c r="G10" s="9"/>
      <c r="H10" s="9">
        <v>10000</v>
      </c>
      <c r="I10" s="71">
        <v>20</v>
      </c>
      <c r="J10" s="78">
        <v>6450</v>
      </c>
      <c r="K10" s="41">
        <f t="shared" si="0"/>
        <v>322.5</v>
      </c>
      <c r="M10" s="4"/>
    </row>
    <row r="11" spans="1:20" x14ac:dyDescent="0.25">
      <c r="A11" s="27" t="s">
        <v>0</v>
      </c>
      <c r="B11" s="30">
        <v>2025</v>
      </c>
      <c r="C11" s="8" t="s">
        <v>51</v>
      </c>
      <c r="D11" s="8" t="s">
        <v>272</v>
      </c>
      <c r="E11" s="8"/>
      <c r="F11" s="8" t="s">
        <v>9</v>
      </c>
      <c r="G11" s="9"/>
      <c r="H11" s="9">
        <v>10000</v>
      </c>
      <c r="I11" s="71">
        <v>18</v>
      </c>
      <c r="J11" s="78">
        <v>6250</v>
      </c>
      <c r="K11" s="41">
        <f t="shared" si="0"/>
        <v>347.22222222222223</v>
      </c>
      <c r="M11" s="6"/>
    </row>
    <row r="12" spans="1:20" x14ac:dyDescent="0.25">
      <c r="A12" s="27" t="s">
        <v>0</v>
      </c>
      <c r="B12" s="47">
        <v>2025</v>
      </c>
      <c r="C12" s="48" t="s">
        <v>51</v>
      </c>
      <c r="D12" s="48" t="s">
        <v>276</v>
      </c>
      <c r="E12" s="8"/>
      <c r="F12" s="48" t="s">
        <v>9</v>
      </c>
      <c r="G12" s="49"/>
      <c r="H12" s="49">
        <v>10000</v>
      </c>
      <c r="I12" s="72">
        <v>18</v>
      </c>
      <c r="J12" s="79">
        <v>6250</v>
      </c>
      <c r="K12" s="67">
        <f t="shared" si="0"/>
        <v>347.22222222222223</v>
      </c>
      <c r="M12" s="6"/>
    </row>
    <row r="13" spans="1:20" x14ac:dyDescent="0.25">
      <c r="A13" s="27" t="s">
        <v>0</v>
      </c>
      <c r="B13" s="47">
        <v>2025</v>
      </c>
      <c r="C13" s="48" t="s">
        <v>51</v>
      </c>
      <c r="D13" s="48" t="s">
        <v>275</v>
      </c>
      <c r="E13" s="8"/>
      <c r="F13" s="48" t="s">
        <v>9</v>
      </c>
      <c r="G13" s="49"/>
      <c r="H13" s="49">
        <v>10000</v>
      </c>
      <c r="I13" s="72">
        <v>14</v>
      </c>
      <c r="J13" s="79">
        <v>5350</v>
      </c>
      <c r="K13" s="67">
        <f t="shared" si="0"/>
        <v>382.14285714285717</v>
      </c>
      <c r="M13" s="6"/>
    </row>
    <row r="14" spans="1:20" x14ac:dyDescent="0.25">
      <c r="A14" s="27" t="s">
        <v>0</v>
      </c>
      <c r="B14" s="47">
        <v>2025</v>
      </c>
      <c r="C14" s="48" t="s">
        <v>51</v>
      </c>
      <c r="D14" s="48" t="s">
        <v>275</v>
      </c>
      <c r="E14" s="8"/>
      <c r="F14" s="48" t="s">
        <v>9</v>
      </c>
      <c r="G14" s="49"/>
      <c r="H14" s="49">
        <v>10000</v>
      </c>
      <c r="I14" s="72">
        <v>14</v>
      </c>
      <c r="J14" s="79">
        <v>5650</v>
      </c>
      <c r="K14" s="67">
        <f t="shared" si="0"/>
        <v>403.57142857142856</v>
      </c>
      <c r="M14" s="6"/>
    </row>
    <row r="15" spans="1:20" x14ac:dyDescent="0.25">
      <c r="A15" s="27" t="s">
        <v>0</v>
      </c>
      <c r="B15" s="47">
        <v>2025</v>
      </c>
      <c r="C15" s="48" t="s">
        <v>51</v>
      </c>
      <c r="D15" s="48" t="s">
        <v>277</v>
      </c>
      <c r="E15" s="8"/>
      <c r="F15" s="48" t="s">
        <v>9</v>
      </c>
      <c r="G15" s="49"/>
      <c r="H15" s="49">
        <v>5000</v>
      </c>
      <c r="I15" s="72">
        <v>14</v>
      </c>
      <c r="J15" s="79">
        <v>3900</v>
      </c>
      <c r="K15" s="67">
        <f t="shared" si="0"/>
        <v>278.57142857142856</v>
      </c>
      <c r="M15" s="6"/>
    </row>
    <row r="16" spans="1:20" x14ac:dyDescent="0.25">
      <c r="A16" s="27" t="s">
        <v>0</v>
      </c>
      <c r="B16" s="47">
        <v>2025</v>
      </c>
      <c r="C16" s="48" t="s">
        <v>51</v>
      </c>
      <c r="D16" s="48" t="s">
        <v>278</v>
      </c>
      <c r="E16" s="8"/>
      <c r="F16" s="48" t="s">
        <v>9</v>
      </c>
      <c r="G16" s="49"/>
      <c r="H16" s="49">
        <v>3000</v>
      </c>
      <c r="I16" s="72">
        <v>14</v>
      </c>
      <c r="J16" s="79">
        <v>3000</v>
      </c>
      <c r="K16" s="67">
        <f t="shared" si="0"/>
        <v>214.28571428571428</v>
      </c>
      <c r="M16" s="6"/>
    </row>
    <row r="17" spans="1:13" x14ac:dyDescent="0.25">
      <c r="A17" s="27" t="s">
        <v>0</v>
      </c>
      <c r="B17" s="47">
        <v>2025</v>
      </c>
      <c r="C17" s="48" t="s">
        <v>51</v>
      </c>
      <c r="D17" s="48" t="s">
        <v>279</v>
      </c>
      <c r="E17" s="8"/>
      <c r="F17" s="48" t="s">
        <v>9</v>
      </c>
      <c r="G17" s="49"/>
      <c r="H17" s="49">
        <v>10000</v>
      </c>
      <c r="I17" s="72">
        <v>20</v>
      </c>
      <c r="J17" s="79">
        <v>6250</v>
      </c>
      <c r="K17" s="67">
        <f t="shared" si="0"/>
        <v>312.5</v>
      </c>
      <c r="M17" s="6"/>
    </row>
    <row r="18" spans="1:13" x14ac:dyDescent="0.25">
      <c r="A18" s="27" t="s">
        <v>0</v>
      </c>
      <c r="B18" s="47">
        <v>2025</v>
      </c>
      <c r="C18" s="48" t="s">
        <v>51</v>
      </c>
      <c r="D18" s="48" t="s">
        <v>280</v>
      </c>
      <c r="E18" s="8"/>
      <c r="F18" s="48" t="s">
        <v>9</v>
      </c>
      <c r="G18" s="49"/>
      <c r="H18" s="49">
        <v>7000</v>
      </c>
      <c r="I18" s="72">
        <v>18</v>
      </c>
      <c r="J18" s="79">
        <v>5050</v>
      </c>
      <c r="K18" s="67">
        <f t="shared" si="0"/>
        <v>280.55555555555554</v>
      </c>
      <c r="M18" s="6"/>
    </row>
    <row r="19" spans="1:13" x14ac:dyDescent="0.25">
      <c r="A19" s="27" t="s">
        <v>0</v>
      </c>
      <c r="B19" s="47">
        <v>2025</v>
      </c>
      <c r="C19" s="48" t="s">
        <v>51</v>
      </c>
      <c r="D19" s="48" t="s">
        <v>281</v>
      </c>
      <c r="E19" s="8"/>
      <c r="F19" s="48" t="s">
        <v>9</v>
      </c>
      <c r="G19" s="49"/>
      <c r="H19" s="49">
        <v>7000</v>
      </c>
      <c r="I19" s="72">
        <v>18</v>
      </c>
      <c r="J19" s="79">
        <v>5400</v>
      </c>
      <c r="K19" s="67">
        <f t="shared" si="0"/>
        <v>300</v>
      </c>
      <c r="M19" s="6"/>
    </row>
    <row r="20" spans="1:13" x14ac:dyDescent="0.25">
      <c r="A20" s="27" t="s">
        <v>0</v>
      </c>
      <c r="B20" s="47">
        <v>2025</v>
      </c>
      <c r="C20" s="48" t="s">
        <v>51</v>
      </c>
      <c r="D20" s="48" t="s">
        <v>279</v>
      </c>
      <c r="E20" s="8"/>
      <c r="F20" s="48" t="s">
        <v>9</v>
      </c>
      <c r="G20" s="49"/>
      <c r="H20" s="49">
        <v>10000</v>
      </c>
      <c r="I20" s="72">
        <v>20</v>
      </c>
      <c r="J20" s="79">
        <v>6250</v>
      </c>
      <c r="K20" s="67">
        <f t="shared" si="0"/>
        <v>312.5</v>
      </c>
      <c r="M20" s="6"/>
    </row>
    <row r="21" spans="1:13" x14ac:dyDescent="0.25">
      <c r="A21" s="27" t="s">
        <v>0</v>
      </c>
      <c r="B21" s="47">
        <v>2025</v>
      </c>
      <c r="C21" s="48" t="s">
        <v>51</v>
      </c>
      <c r="D21" s="48" t="s">
        <v>282</v>
      </c>
      <c r="E21" s="8"/>
      <c r="F21" s="48" t="s">
        <v>9</v>
      </c>
      <c r="G21" s="49"/>
      <c r="H21" s="49">
        <v>7000</v>
      </c>
      <c r="I21" s="72">
        <v>20</v>
      </c>
      <c r="J21" s="79">
        <v>5200</v>
      </c>
      <c r="K21" s="67">
        <f t="shared" si="0"/>
        <v>260</v>
      </c>
      <c r="M21" s="6"/>
    </row>
    <row r="22" spans="1:13" x14ac:dyDescent="0.25">
      <c r="A22" s="27" t="s">
        <v>0</v>
      </c>
      <c r="B22" s="47">
        <v>2025</v>
      </c>
      <c r="C22" s="48" t="s">
        <v>51</v>
      </c>
      <c r="D22" s="48" t="s">
        <v>282</v>
      </c>
      <c r="E22" s="8"/>
      <c r="F22" s="48" t="s">
        <v>9</v>
      </c>
      <c r="G22" s="49"/>
      <c r="H22" s="49">
        <v>7000</v>
      </c>
      <c r="I22" s="72">
        <v>20</v>
      </c>
      <c r="J22" s="79">
        <v>5200</v>
      </c>
      <c r="K22" s="67">
        <f t="shared" si="0"/>
        <v>260</v>
      </c>
      <c r="M22" s="6"/>
    </row>
    <row r="23" spans="1:13" x14ac:dyDescent="0.25">
      <c r="A23" s="27" t="s">
        <v>0</v>
      </c>
      <c r="B23" s="47">
        <v>2025</v>
      </c>
      <c r="C23" s="48" t="s">
        <v>51</v>
      </c>
      <c r="D23" s="48" t="s">
        <v>272</v>
      </c>
      <c r="E23" s="8"/>
      <c r="F23" s="48" t="s">
        <v>9</v>
      </c>
      <c r="G23" s="49"/>
      <c r="H23" s="49">
        <v>10000</v>
      </c>
      <c r="I23" s="72">
        <v>18</v>
      </c>
      <c r="J23" s="79">
        <v>6150</v>
      </c>
      <c r="K23" s="67">
        <f t="shared" si="0"/>
        <v>341.66666666666669</v>
      </c>
      <c r="M23" s="6"/>
    </row>
    <row r="24" spans="1:13" x14ac:dyDescent="0.25">
      <c r="A24" s="27" t="s">
        <v>0</v>
      </c>
      <c r="B24" s="47">
        <v>2025</v>
      </c>
      <c r="C24" s="48" t="s">
        <v>51</v>
      </c>
      <c r="D24" s="48" t="s">
        <v>283</v>
      </c>
      <c r="E24" s="8"/>
      <c r="F24" s="48" t="s">
        <v>9</v>
      </c>
      <c r="G24" s="49"/>
      <c r="H24" s="49">
        <v>3000</v>
      </c>
      <c r="I24" s="72">
        <v>12</v>
      </c>
      <c r="J24" s="79">
        <v>2775</v>
      </c>
      <c r="K24" s="67">
        <f t="shared" si="0"/>
        <v>231.25</v>
      </c>
      <c r="M24" s="6"/>
    </row>
    <row r="25" spans="1:13" x14ac:dyDescent="0.25">
      <c r="A25" s="27" t="s">
        <v>0</v>
      </c>
      <c r="B25" s="47">
        <v>2025</v>
      </c>
      <c r="C25" s="48" t="s">
        <v>51</v>
      </c>
      <c r="D25" s="48" t="s">
        <v>280</v>
      </c>
      <c r="E25" s="8"/>
      <c r="F25" s="48" t="s">
        <v>9</v>
      </c>
      <c r="G25" s="49"/>
      <c r="H25" s="49">
        <v>7000</v>
      </c>
      <c r="I25" s="72">
        <v>18</v>
      </c>
      <c r="J25" s="79">
        <v>5050</v>
      </c>
      <c r="K25" s="67">
        <f t="shared" si="0"/>
        <v>280.55555555555554</v>
      </c>
      <c r="M25" s="6"/>
    </row>
    <row r="26" spans="1:13" x14ac:dyDescent="0.25">
      <c r="A26" s="27" t="s">
        <v>0</v>
      </c>
      <c r="B26" s="47">
        <v>2025</v>
      </c>
      <c r="C26" s="48" t="s">
        <v>51</v>
      </c>
      <c r="D26" s="48" t="s">
        <v>284</v>
      </c>
      <c r="E26" s="8"/>
      <c r="F26" s="48" t="s">
        <v>9</v>
      </c>
      <c r="G26" s="49"/>
      <c r="H26" s="49">
        <v>3000</v>
      </c>
      <c r="I26" s="72">
        <v>10</v>
      </c>
      <c r="J26" s="79">
        <v>2500</v>
      </c>
      <c r="K26" s="67">
        <f t="shared" si="0"/>
        <v>250</v>
      </c>
      <c r="M26" s="6"/>
    </row>
    <row r="27" spans="1:13" x14ac:dyDescent="0.25">
      <c r="A27" s="27" t="s">
        <v>0</v>
      </c>
      <c r="B27" s="47">
        <v>2025</v>
      </c>
      <c r="C27" s="48" t="s">
        <v>51</v>
      </c>
      <c r="D27" s="48" t="s">
        <v>282</v>
      </c>
      <c r="E27" s="8"/>
      <c r="F27" s="48" t="s">
        <v>9</v>
      </c>
      <c r="G27" s="49"/>
      <c r="H27" s="49">
        <v>7000</v>
      </c>
      <c r="I27" s="72">
        <v>20</v>
      </c>
      <c r="J27" s="79">
        <v>4950</v>
      </c>
      <c r="K27" s="67">
        <f t="shared" si="0"/>
        <v>247.5</v>
      </c>
      <c r="M27" s="6"/>
    </row>
    <row r="28" spans="1:13" x14ac:dyDescent="0.25">
      <c r="A28" s="27" t="s">
        <v>0</v>
      </c>
      <c r="B28" s="47">
        <v>2025</v>
      </c>
      <c r="C28" s="48" t="s">
        <v>51</v>
      </c>
      <c r="D28" s="48" t="s">
        <v>288</v>
      </c>
      <c r="E28" s="8"/>
      <c r="F28" s="48" t="s">
        <v>9</v>
      </c>
      <c r="G28" s="49"/>
      <c r="H28" s="49">
        <v>7000</v>
      </c>
      <c r="I28" s="72">
        <v>12</v>
      </c>
      <c r="J28" s="79">
        <v>3950</v>
      </c>
      <c r="K28" s="67">
        <f t="shared" si="0"/>
        <v>329.16666666666669</v>
      </c>
      <c r="M28" s="6"/>
    </row>
    <row r="29" spans="1:13" x14ac:dyDescent="0.25">
      <c r="A29" s="27" t="s">
        <v>0</v>
      </c>
      <c r="B29" s="47">
        <v>2025</v>
      </c>
      <c r="C29" s="48" t="s">
        <v>51</v>
      </c>
      <c r="D29" s="48" t="s">
        <v>272</v>
      </c>
      <c r="E29" s="8"/>
      <c r="F29" s="48" t="s">
        <v>9</v>
      </c>
      <c r="G29" s="49"/>
      <c r="H29" s="49">
        <v>10000</v>
      </c>
      <c r="I29" s="72">
        <v>18</v>
      </c>
      <c r="J29" s="79">
        <v>5800</v>
      </c>
      <c r="K29" s="67">
        <f t="shared" si="0"/>
        <v>322.22222222222223</v>
      </c>
      <c r="M29" s="6"/>
    </row>
    <row r="30" spans="1:13" ht="15.75" thickBot="1" x14ac:dyDescent="0.3">
      <c r="A30" s="27" t="s">
        <v>0</v>
      </c>
      <c r="B30" s="47">
        <v>2025</v>
      </c>
      <c r="C30" s="48" t="s">
        <v>51</v>
      </c>
      <c r="D30" s="48" t="s">
        <v>273</v>
      </c>
      <c r="E30" s="8"/>
      <c r="F30" s="48" t="s">
        <v>9</v>
      </c>
      <c r="G30" s="49"/>
      <c r="H30" s="49">
        <v>10000</v>
      </c>
      <c r="I30" s="72">
        <v>16</v>
      </c>
      <c r="J30" s="79">
        <v>5450</v>
      </c>
      <c r="K30" s="67">
        <f t="shared" si="0"/>
        <v>340.625</v>
      </c>
      <c r="M30" s="6"/>
    </row>
    <row r="31" spans="1:13" x14ac:dyDescent="0.25">
      <c r="A31" s="26" t="s">
        <v>15</v>
      </c>
      <c r="B31" s="37">
        <v>2026</v>
      </c>
      <c r="C31" s="16" t="s">
        <v>51</v>
      </c>
      <c r="D31" s="16" t="s">
        <v>292</v>
      </c>
      <c r="E31" s="16"/>
      <c r="F31" s="16"/>
      <c r="G31" s="38"/>
      <c r="H31" s="38">
        <v>14000</v>
      </c>
      <c r="I31" s="73">
        <v>14</v>
      </c>
      <c r="J31" s="80">
        <v>12250</v>
      </c>
      <c r="K31" s="40">
        <f t="shared" si="0"/>
        <v>875</v>
      </c>
      <c r="M31" s="6" t="s">
        <v>33</v>
      </c>
    </row>
    <row r="32" spans="1:13" x14ac:dyDescent="0.25">
      <c r="A32" s="27" t="s">
        <v>15</v>
      </c>
      <c r="B32" s="30">
        <v>2026</v>
      </c>
      <c r="C32" s="8" t="s">
        <v>51</v>
      </c>
      <c r="D32" s="8" t="s">
        <v>289</v>
      </c>
      <c r="E32" s="8"/>
      <c r="F32" s="8"/>
      <c r="G32" s="9"/>
      <c r="H32" s="9">
        <v>14000</v>
      </c>
      <c r="I32" s="71">
        <v>16</v>
      </c>
      <c r="J32" s="78">
        <v>14550</v>
      </c>
      <c r="K32" s="41">
        <f t="shared" si="0"/>
        <v>909.375</v>
      </c>
      <c r="M32" s="89">
        <f>AVERAGE(K31:K64)</f>
        <v>883.24229691876735</v>
      </c>
    </row>
    <row r="33" spans="1:13" x14ac:dyDescent="0.25">
      <c r="A33" s="27" t="s">
        <v>15</v>
      </c>
      <c r="B33" s="30">
        <v>2026</v>
      </c>
      <c r="C33" s="8" t="s">
        <v>51</v>
      </c>
      <c r="D33" s="8" t="s">
        <v>289</v>
      </c>
      <c r="E33" s="8"/>
      <c r="F33" s="8"/>
      <c r="G33" s="9"/>
      <c r="H33" s="9">
        <v>14000</v>
      </c>
      <c r="I33" s="71">
        <v>16</v>
      </c>
      <c r="J33" s="78">
        <v>14550</v>
      </c>
      <c r="K33" s="41">
        <f t="shared" si="0"/>
        <v>909.375</v>
      </c>
      <c r="M33" s="6"/>
    </row>
    <row r="34" spans="1:13" x14ac:dyDescent="0.25">
      <c r="A34" s="27" t="s">
        <v>15</v>
      </c>
      <c r="B34" s="30">
        <v>2026</v>
      </c>
      <c r="C34" s="8" t="s">
        <v>51</v>
      </c>
      <c r="D34" s="8" t="s">
        <v>291</v>
      </c>
      <c r="E34" s="8"/>
      <c r="F34" s="8"/>
      <c r="G34" s="9"/>
      <c r="H34" s="9">
        <v>14000</v>
      </c>
      <c r="I34" s="71">
        <v>14</v>
      </c>
      <c r="J34" s="78">
        <v>12250</v>
      </c>
      <c r="K34" s="41">
        <f t="shared" si="0"/>
        <v>875</v>
      </c>
      <c r="M34" s="89"/>
    </row>
    <row r="35" spans="1:13" x14ac:dyDescent="0.25">
      <c r="A35" s="27" t="s">
        <v>15</v>
      </c>
      <c r="B35" s="30">
        <v>2026</v>
      </c>
      <c r="C35" s="8" t="s">
        <v>51</v>
      </c>
      <c r="D35" s="8" t="s">
        <v>291</v>
      </c>
      <c r="E35" s="8"/>
      <c r="F35" s="8"/>
      <c r="G35" s="9"/>
      <c r="H35" s="9">
        <v>14000</v>
      </c>
      <c r="I35" s="71">
        <v>14</v>
      </c>
      <c r="J35" s="78">
        <v>12250</v>
      </c>
      <c r="K35" s="41">
        <f t="shared" si="0"/>
        <v>875</v>
      </c>
      <c r="M35" s="6"/>
    </row>
    <row r="36" spans="1:13" x14ac:dyDescent="0.25">
      <c r="A36" s="27" t="s">
        <v>15</v>
      </c>
      <c r="B36" s="30">
        <v>2026</v>
      </c>
      <c r="C36" s="8" t="s">
        <v>51</v>
      </c>
      <c r="D36" s="8" t="s">
        <v>291</v>
      </c>
      <c r="E36" s="8"/>
      <c r="F36" s="8"/>
      <c r="G36" s="9"/>
      <c r="H36" s="9">
        <v>14000</v>
      </c>
      <c r="I36" s="71">
        <v>14</v>
      </c>
      <c r="J36" s="78">
        <v>12250</v>
      </c>
      <c r="K36" s="41">
        <f t="shared" si="0"/>
        <v>875</v>
      </c>
      <c r="M36" s="89"/>
    </row>
    <row r="37" spans="1:13" x14ac:dyDescent="0.25">
      <c r="A37" s="27" t="s">
        <v>15</v>
      </c>
      <c r="B37" s="30">
        <v>2026</v>
      </c>
      <c r="C37" s="8" t="s">
        <v>51</v>
      </c>
      <c r="D37" s="8" t="s">
        <v>290</v>
      </c>
      <c r="E37" s="8"/>
      <c r="F37" s="8"/>
      <c r="G37" s="9"/>
      <c r="H37" s="9">
        <v>22000</v>
      </c>
      <c r="I37" s="71">
        <v>16</v>
      </c>
      <c r="J37" s="78">
        <v>19950</v>
      </c>
      <c r="K37" s="41">
        <f t="shared" si="0"/>
        <v>1246.875</v>
      </c>
    </row>
    <row r="38" spans="1:13" x14ac:dyDescent="0.25">
      <c r="A38" s="27" t="s">
        <v>15</v>
      </c>
      <c r="B38" s="47">
        <v>2026</v>
      </c>
      <c r="C38" s="48" t="s">
        <v>51</v>
      </c>
      <c r="D38" s="8" t="s">
        <v>290</v>
      </c>
      <c r="E38" s="48"/>
      <c r="F38" s="48"/>
      <c r="G38" s="49"/>
      <c r="H38" s="49">
        <v>22000</v>
      </c>
      <c r="I38" s="72">
        <v>16</v>
      </c>
      <c r="J38" s="79">
        <v>19450</v>
      </c>
      <c r="K38" s="67">
        <f t="shared" si="0"/>
        <v>1215.625</v>
      </c>
    </row>
    <row r="39" spans="1:13" x14ac:dyDescent="0.25">
      <c r="A39" s="27" t="s">
        <v>15</v>
      </c>
      <c r="B39" s="47">
        <v>2026</v>
      </c>
      <c r="C39" s="48" t="s">
        <v>294</v>
      </c>
      <c r="D39" s="8" t="s">
        <v>293</v>
      </c>
      <c r="E39" s="48"/>
      <c r="F39" s="48"/>
      <c r="G39" s="49"/>
      <c r="H39" s="49">
        <v>3460</v>
      </c>
      <c r="I39" s="72">
        <v>14</v>
      </c>
      <c r="J39" s="79">
        <v>9400</v>
      </c>
      <c r="K39" s="67">
        <f t="shared" si="0"/>
        <v>671.42857142857144</v>
      </c>
    </row>
    <row r="40" spans="1:13" x14ac:dyDescent="0.25">
      <c r="A40" s="27" t="s">
        <v>15</v>
      </c>
      <c r="B40" s="47">
        <v>2026</v>
      </c>
      <c r="C40" s="48" t="s">
        <v>294</v>
      </c>
      <c r="D40" s="8" t="s">
        <v>293</v>
      </c>
      <c r="E40" s="48"/>
      <c r="F40" s="48"/>
      <c r="G40" s="49"/>
      <c r="H40" s="49">
        <v>3460</v>
      </c>
      <c r="I40" s="72">
        <v>14</v>
      </c>
      <c r="J40" s="79">
        <v>9400</v>
      </c>
      <c r="K40" s="67">
        <f t="shared" si="0"/>
        <v>671.42857142857144</v>
      </c>
    </row>
    <row r="41" spans="1:13" x14ac:dyDescent="0.25">
      <c r="A41" s="27" t="s">
        <v>15</v>
      </c>
      <c r="B41" s="47">
        <v>2026</v>
      </c>
      <c r="C41" s="48" t="s">
        <v>294</v>
      </c>
      <c r="D41" s="8" t="s">
        <v>293</v>
      </c>
      <c r="E41" s="48"/>
      <c r="F41" s="48"/>
      <c r="G41" s="49"/>
      <c r="H41" s="49">
        <v>3460</v>
      </c>
      <c r="I41" s="72">
        <v>14</v>
      </c>
      <c r="J41" s="79">
        <v>9400</v>
      </c>
      <c r="K41" s="67">
        <f t="shared" si="0"/>
        <v>671.42857142857144</v>
      </c>
    </row>
    <row r="42" spans="1:13" x14ac:dyDescent="0.25">
      <c r="A42" s="27" t="s">
        <v>15</v>
      </c>
      <c r="B42" s="47">
        <v>2026</v>
      </c>
      <c r="C42" s="48" t="s">
        <v>294</v>
      </c>
      <c r="D42" s="8" t="s">
        <v>293</v>
      </c>
      <c r="E42" s="48"/>
      <c r="F42" s="48"/>
      <c r="G42" s="49"/>
      <c r="H42" s="49">
        <v>3460</v>
      </c>
      <c r="I42" s="72">
        <v>14</v>
      </c>
      <c r="J42" s="79">
        <v>9400</v>
      </c>
      <c r="K42" s="67">
        <f t="shared" si="0"/>
        <v>671.42857142857144</v>
      </c>
    </row>
    <row r="43" spans="1:13" x14ac:dyDescent="0.25">
      <c r="A43" s="27" t="s">
        <v>15</v>
      </c>
      <c r="B43" s="47">
        <v>2026</v>
      </c>
      <c r="C43" s="48" t="s">
        <v>294</v>
      </c>
      <c r="D43" s="8" t="s">
        <v>293</v>
      </c>
      <c r="E43" s="48"/>
      <c r="F43" s="48"/>
      <c r="G43" s="49"/>
      <c r="H43" s="49">
        <v>3460</v>
      </c>
      <c r="I43" s="72">
        <v>14</v>
      </c>
      <c r="J43" s="79">
        <v>9400</v>
      </c>
      <c r="K43" s="67">
        <f t="shared" si="0"/>
        <v>671.42857142857144</v>
      </c>
    </row>
    <row r="44" spans="1:13" x14ac:dyDescent="0.25">
      <c r="A44" s="27" t="s">
        <v>15</v>
      </c>
      <c r="B44" s="47">
        <v>2026</v>
      </c>
      <c r="C44" s="48" t="s">
        <v>294</v>
      </c>
      <c r="D44" s="8" t="s">
        <v>293</v>
      </c>
      <c r="E44" s="48"/>
      <c r="F44" s="48"/>
      <c r="G44" s="49"/>
      <c r="H44" s="49">
        <v>3460</v>
      </c>
      <c r="I44" s="72">
        <v>14</v>
      </c>
      <c r="J44" s="79">
        <v>9400</v>
      </c>
      <c r="K44" s="67">
        <f t="shared" si="0"/>
        <v>671.42857142857144</v>
      </c>
    </row>
    <row r="45" spans="1:13" x14ac:dyDescent="0.25">
      <c r="A45" s="27" t="s">
        <v>15</v>
      </c>
      <c r="B45" s="47">
        <v>2026</v>
      </c>
      <c r="C45" s="48" t="s">
        <v>51</v>
      </c>
      <c r="D45" s="48" t="s">
        <v>296</v>
      </c>
      <c r="E45" s="48"/>
      <c r="F45" s="48"/>
      <c r="G45" s="49"/>
      <c r="H45" s="49">
        <v>4805</v>
      </c>
      <c r="I45" s="72">
        <v>14</v>
      </c>
      <c r="J45" s="79">
        <v>13950</v>
      </c>
      <c r="K45" s="67">
        <f t="shared" si="0"/>
        <v>996.42857142857144</v>
      </c>
    </row>
    <row r="46" spans="1:13" x14ac:dyDescent="0.25">
      <c r="A46" s="27" t="s">
        <v>15</v>
      </c>
      <c r="B46" s="47">
        <v>2026</v>
      </c>
      <c r="C46" s="48" t="s">
        <v>51</v>
      </c>
      <c r="D46" s="48" t="s">
        <v>297</v>
      </c>
      <c r="E46" s="48"/>
      <c r="F46" s="48"/>
      <c r="G46" s="49"/>
      <c r="H46" s="49">
        <v>7000</v>
      </c>
      <c r="I46" s="72">
        <v>10</v>
      </c>
      <c r="J46" s="79">
        <v>6950</v>
      </c>
      <c r="K46" s="67">
        <f t="shared" si="0"/>
        <v>695</v>
      </c>
    </row>
    <row r="47" spans="1:13" x14ac:dyDescent="0.25">
      <c r="A47" s="27" t="s">
        <v>15</v>
      </c>
      <c r="B47" s="47">
        <v>2025</v>
      </c>
      <c r="C47" s="48" t="s">
        <v>295</v>
      </c>
      <c r="D47" s="48" t="s">
        <v>298</v>
      </c>
      <c r="E47" s="48"/>
      <c r="F47" s="48"/>
      <c r="G47" s="49"/>
      <c r="H47" s="49">
        <v>15400</v>
      </c>
      <c r="I47" s="72">
        <v>14</v>
      </c>
      <c r="J47" s="79">
        <v>16150</v>
      </c>
      <c r="K47" s="67">
        <f t="shared" si="0"/>
        <v>1153.5714285714287</v>
      </c>
    </row>
    <row r="48" spans="1:13" x14ac:dyDescent="0.25">
      <c r="A48" s="27" t="s">
        <v>15</v>
      </c>
      <c r="B48" s="47">
        <v>2025</v>
      </c>
      <c r="C48" s="48" t="s">
        <v>295</v>
      </c>
      <c r="D48" s="48" t="s">
        <v>299</v>
      </c>
      <c r="E48" s="48"/>
      <c r="F48" s="48"/>
      <c r="G48" s="49"/>
      <c r="H48" s="49">
        <v>15400</v>
      </c>
      <c r="I48" s="72">
        <v>16</v>
      </c>
      <c r="J48" s="79">
        <v>18850</v>
      </c>
      <c r="K48" s="67">
        <f t="shared" si="0"/>
        <v>1178.125</v>
      </c>
    </row>
    <row r="49" spans="1:11" x14ac:dyDescent="0.25">
      <c r="A49" s="27" t="s">
        <v>15</v>
      </c>
      <c r="B49" s="47">
        <v>2025</v>
      </c>
      <c r="C49" s="48" t="s">
        <v>51</v>
      </c>
      <c r="D49" s="48" t="s">
        <v>297</v>
      </c>
      <c r="E49" s="48"/>
      <c r="F49" s="48"/>
      <c r="G49" s="49"/>
      <c r="H49" s="49">
        <v>7000</v>
      </c>
      <c r="I49" s="72">
        <v>10</v>
      </c>
      <c r="J49" s="79">
        <v>6950</v>
      </c>
      <c r="K49" s="67">
        <f t="shared" si="0"/>
        <v>695</v>
      </c>
    </row>
    <row r="50" spans="1:11" x14ac:dyDescent="0.25">
      <c r="A50" s="27" t="s">
        <v>15</v>
      </c>
      <c r="B50" s="47">
        <v>2025</v>
      </c>
      <c r="C50" s="48" t="s">
        <v>51</v>
      </c>
      <c r="D50" s="48" t="s">
        <v>300</v>
      </c>
      <c r="E50" s="48"/>
      <c r="F50" s="48"/>
      <c r="G50" s="49"/>
      <c r="H50" s="49">
        <v>14000</v>
      </c>
      <c r="I50" s="72">
        <v>12</v>
      </c>
      <c r="J50" s="79">
        <v>11950</v>
      </c>
      <c r="K50" s="67">
        <f t="shared" si="0"/>
        <v>995.83333333333337</v>
      </c>
    </row>
    <row r="51" spans="1:11" x14ac:dyDescent="0.25">
      <c r="A51" s="27" t="s">
        <v>15</v>
      </c>
      <c r="B51" s="47">
        <v>2025</v>
      </c>
      <c r="C51" s="48" t="s">
        <v>51</v>
      </c>
      <c r="D51" s="48" t="s">
        <v>301</v>
      </c>
      <c r="E51" s="48"/>
      <c r="F51" s="48"/>
      <c r="G51" s="49"/>
      <c r="H51" s="49">
        <v>12000</v>
      </c>
      <c r="I51" s="72">
        <v>12</v>
      </c>
      <c r="J51" s="79">
        <v>11450</v>
      </c>
      <c r="K51" s="67">
        <f t="shared" si="0"/>
        <v>954.16666666666663</v>
      </c>
    </row>
    <row r="52" spans="1:11" x14ac:dyDescent="0.25">
      <c r="A52" s="27" t="s">
        <v>15</v>
      </c>
      <c r="B52" s="47">
        <v>2025</v>
      </c>
      <c r="C52" s="48" t="s">
        <v>51</v>
      </c>
      <c r="D52" s="48" t="s">
        <v>301</v>
      </c>
      <c r="E52" s="48"/>
      <c r="F52" s="48"/>
      <c r="G52" s="49"/>
      <c r="H52" s="49">
        <v>12000</v>
      </c>
      <c r="I52" s="72">
        <v>12</v>
      </c>
      <c r="J52" s="79">
        <v>11450</v>
      </c>
      <c r="K52" s="67">
        <f t="shared" si="0"/>
        <v>954.16666666666663</v>
      </c>
    </row>
    <row r="53" spans="1:11" x14ac:dyDescent="0.25">
      <c r="A53" s="27" t="s">
        <v>15</v>
      </c>
      <c r="B53" s="47">
        <v>2025</v>
      </c>
      <c r="C53" s="48" t="s">
        <v>51</v>
      </c>
      <c r="D53" s="48" t="s">
        <v>302</v>
      </c>
      <c r="E53" s="48"/>
      <c r="F53" s="48"/>
      <c r="G53" s="49"/>
      <c r="H53" s="49">
        <v>10000</v>
      </c>
      <c r="I53" s="72">
        <v>12</v>
      </c>
      <c r="J53" s="79">
        <v>9250</v>
      </c>
      <c r="K53" s="67">
        <f t="shared" si="0"/>
        <v>770.83333333333337</v>
      </c>
    </row>
    <row r="54" spans="1:11" x14ac:dyDescent="0.25">
      <c r="A54" s="46" t="s">
        <v>15</v>
      </c>
      <c r="B54" s="47">
        <v>2025</v>
      </c>
      <c r="C54" s="48" t="s">
        <v>51</v>
      </c>
      <c r="D54" s="48" t="s">
        <v>301</v>
      </c>
      <c r="E54" s="48"/>
      <c r="F54" s="48"/>
      <c r="G54" s="49"/>
      <c r="H54" s="49">
        <v>12000</v>
      </c>
      <c r="I54" s="72">
        <v>12</v>
      </c>
      <c r="J54" s="79">
        <v>11450</v>
      </c>
      <c r="K54" s="67">
        <f t="shared" si="0"/>
        <v>954.16666666666663</v>
      </c>
    </row>
    <row r="55" spans="1:11" x14ac:dyDescent="0.25">
      <c r="A55" s="46" t="s">
        <v>15</v>
      </c>
      <c r="B55" s="47">
        <v>2025</v>
      </c>
      <c r="C55" s="48" t="s">
        <v>51</v>
      </c>
      <c r="D55" s="48" t="s">
        <v>302</v>
      </c>
      <c r="E55" s="48"/>
      <c r="F55" s="48"/>
      <c r="G55" s="49"/>
      <c r="H55" s="49">
        <v>10000</v>
      </c>
      <c r="I55" s="72">
        <v>12</v>
      </c>
      <c r="J55" s="79">
        <v>9600</v>
      </c>
      <c r="K55" s="67">
        <f t="shared" si="0"/>
        <v>800</v>
      </c>
    </row>
    <row r="56" spans="1:11" x14ac:dyDescent="0.25">
      <c r="A56" s="46" t="s">
        <v>15</v>
      </c>
      <c r="B56" s="47">
        <v>2025</v>
      </c>
      <c r="C56" s="48" t="s">
        <v>51</v>
      </c>
      <c r="D56" s="48" t="s">
        <v>302</v>
      </c>
      <c r="E56" s="48"/>
      <c r="F56" s="48"/>
      <c r="G56" s="49"/>
      <c r="H56" s="49">
        <v>10000</v>
      </c>
      <c r="I56" s="72">
        <v>12</v>
      </c>
      <c r="J56" s="79">
        <v>9600</v>
      </c>
      <c r="K56" s="67">
        <f t="shared" si="0"/>
        <v>800</v>
      </c>
    </row>
    <row r="57" spans="1:11" x14ac:dyDescent="0.25">
      <c r="A57" s="46" t="s">
        <v>15</v>
      </c>
      <c r="B57" s="47">
        <v>2025</v>
      </c>
      <c r="C57" s="48" t="s">
        <v>51</v>
      </c>
      <c r="D57" s="48" t="s">
        <v>303</v>
      </c>
      <c r="E57" s="48"/>
      <c r="F57" s="48"/>
      <c r="G57" s="49"/>
      <c r="H57" s="49">
        <v>10000</v>
      </c>
      <c r="I57" s="72">
        <v>10</v>
      </c>
      <c r="J57" s="79">
        <v>9950</v>
      </c>
      <c r="K57" s="67">
        <f t="shared" si="0"/>
        <v>995</v>
      </c>
    </row>
    <row r="58" spans="1:11" x14ac:dyDescent="0.25">
      <c r="A58" s="46" t="s">
        <v>15</v>
      </c>
      <c r="B58" s="47">
        <v>2025</v>
      </c>
      <c r="C58" s="48" t="s">
        <v>51</v>
      </c>
      <c r="D58" s="48" t="s">
        <v>304</v>
      </c>
      <c r="E58" s="48"/>
      <c r="F58" s="48"/>
      <c r="G58" s="49"/>
      <c r="H58" s="49">
        <v>22500</v>
      </c>
      <c r="I58" s="72">
        <v>16</v>
      </c>
      <c r="J58" s="79">
        <v>24650</v>
      </c>
      <c r="K58" s="67">
        <f t="shared" si="0"/>
        <v>1540.625</v>
      </c>
    </row>
    <row r="59" spans="1:11" x14ac:dyDescent="0.25">
      <c r="A59" s="46" t="s">
        <v>15</v>
      </c>
      <c r="B59" s="47">
        <v>2025</v>
      </c>
      <c r="C59" s="48" t="s">
        <v>51</v>
      </c>
      <c r="D59" s="48" t="s">
        <v>305</v>
      </c>
      <c r="E59" s="48"/>
      <c r="F59" s="48"/>
      <c r="G59" s="49"/>
      <c r="H59" s="49">
        <v>10000</v>
      </c>
      <c r="I59" s="72">
        <v>12</v>
      </c>
      <c r="J59" s="79">
        <v>9700</v>
      </c>
      <c r="K59" s="67">
        <f t="shared" si="0"/>
        <v>808.33333333333337</v>
      </c>
    </row>
    <row r="60" spans="1:11" x14ac:dyDescent="0.25">
      <c r="A60" s="46" t="s">
        <v>15</v>
      </c>
      <c r="B60" s="47">
        <v>2025</v>
      </c>
      <c r="C60" s="48" t="s">
        <v>51</v>
      </c>
      <c r="D60" s="48" t="s">
        <v>306</v>
      </c>
      <c r="E60" s="48"/>
      <c r="F60" s="48"/>
      <c r="G60" s="49"/>
      <c r="H60" s="49">
        <v>7000</v>
      </c>
      <c r="I60" s="72">
        <v>10</v>
      </c>
      <c r="J60" s="79">
        <v>7650</v>
      </c>
      <c r="K60" s="67">
        <f t="shared" si="0"/>
        <v>765</v>
      </c>
    </row>
    <row r="61" spans="1:11" x14ac:dyDescent="0.25">
      <c r="A61" s="46" t="s">
        <v>15</v>
      </c>
      <c r="B61" s="47">
        <v>2025</v>
      </c>
      <c r="C61" s="48" t="s">
        <v>51</v>
      </c>
      <c r="D61" s="48" t="s">
        <v>307</v>
      </c>
      <c r="E61" s="48"/>
      <c r="F61" s="48"/>
      <c r="G61" s="49"/>
      <c r="H61" s="49">
        <v>10000</v>
      </c>
      <c r="I61" s="72">
        <v>12</v>
      </c>
      <c r="J61" s="79">
        <v>9200</v>
      </c>
      <c r="K61" s="67">
        <f t="shared" si="0"/>
        <v>766.66666666666663</v>
      </c>
    </row>
    <row r="62" spans="1:11" x14ac:dyDescent="0.25">
      <c r="A62" s="46" t="s">
        <v>15</v>
      </c>
      <c r="B62" s="47">
        <v>2025</v>
      </c>
      <c r="C62" s="48" t="s">
        <v>51</v>
      </c>
      <c r="D62" s="48" t="s">
        <v>307</v>
      </c>
      <c r="E62" s="48"/>
      <c r="F62" s="48"/>
      <c r="G62" s="49"/>
      <c r="H62" s="49">
        <v>10000</v>
      </c>
      <c r="I62" s="72">
        <v>12</v>
      </c>
      <c r="J62" s="79">
        <v>9450</v>
      </c>
      <c r="K62" s="67">
        <f t="shared" si="0"/>
        <v>787.5</v>
      </c>
    </row>
    <row r="63" spans="1:11" x14ac:dyDescent="0.25">
      <c r="A63" s="46" t="s">
        <v>15</v>
      </c>
      <c r="B63" s="47">
        <v>2025</v>
      </c>
      <c r="C63" s="48" t="s">
        <v>51</v>
      </c>
      <c r="D63" s="48" t="s">
        <v>306</v>
      </c>
      <c r="E63" s="48"/>
      <c r="F63" s="48"/>
      <c r="G63" s="49"/>
      <c r="H63" s="49">
        <v>7000</v>
      </c>
      <c r="I63" s="72">
        <v>10</v>
      </c>
      <c r="J63" s="79">
        <v>7650</v>
      </c>
      <c r="K63" s="67">
        <f t="shared" si="0"/>
        <v>765</v>
      </c>
    </row>
    <row r="64" spans="1:11" ht="15.75" thickBot="1" x14ac:dyDescent="0.3">
      <c r="A64" s="28" t="s">
        <v>15</v>
      </c>
      <c r="B64" s="42">
        <v>2024</v>
      </c>
      <c r="C64" s="22" t="s">
        <v>51</v>
      </c>
      <c r="D64" s="22" t="s">
        <v>308</v>
      </c>
      <c r="E64" s="22"/>
      <c r="F64" s="22"/>
      <c r="G64" s="43"/>
      <c r="H64" s="43">
        <v>10000</v>
      </c>
      <c r="I64" s="74">
        <v>10</v>
      </c>
      <c r="J64" s="81">
        <v>8450</v>
      </c>
      <c r="K64" s="45">
        <f t="shared" si="0"/>
        <v>845</v>
      </c>
    </row>
    <row r="65" spans="1:13" x14ac:dyDescent="0.25">
      <c r="A65" s="61" t="s">
        <v>17</v>
      </c>
      <c r="B65" s="65">
        <v>2026</v>
      </c>
      <c r="C65" s="36" t="s">
        <v>51</v>
      </c>
      <c r="D65" s="8" t="s">
        <v>309</v>
      </c>
      <c r="E65" s="36"/>
      <c r="F65" s="36"/>
      <c r="G65" s="52"/>
      <c r="H65" s="52">
        <v>10000</v>
      </c>
      <c r="I65" s="70">
        <v>18</v>
      </c>
      <c r="J65" s="77">
        <v>6450</v>
      </c>
      <c r="K65" s="64">
        <f t="shared" si="0"/>
        <v>358.33333333333331</v>
      </c>
      <c r="M65" s="6" t="s">
        <v>36</v>
      </c>
    </row>
    <row r="66" spans="1:13" x14ac:dyDescent="0.25">
      <c r="A66" s="61" t="s">
        <v>17</v>
      </c>
      <c r="B66" s="65">
        <v>2026</v>
      </c>
      <c r="C66" s="36" t="s">
        <v>51</v>
      </c>
      <c r="D66" s="8" t="s">
        <v>309</v>
      </c>
      <c r="E66" s="36"/>
      <c r="F66" s="36"/>
      <c r="G66" s="52"/>
      <c r="H66" s="52">
        <v>10000</v>
      </c>
      <c r="I66" s="70">
        <v>18</v>
      </c>
      <c r="J66" s="77">
        <v>6450</v>
      </c>
      <c r="K66" s="64">
        <f t="shared" si="0"/>
        <v>358.33333333333331</v>
      </c>
      <c r="M66" s="4">
        <f>AVERAGE(K65:K90)</f>
        <v>617.04484751359746</v>
      </c>
    </row>
    <row r="67" spans="1:13" x14ac:dyDescent="0.25">
      <c r="A67" s="61" t="s">
        <v>17</v>
      </c>
      <c r="B67" s="65">
        <v>2026</v>
      </c>
      <c r="C67" s="36" t="s">
        <v>51</v>
      </c>
      <c r="D67" s="8" t="s">
        <v>310</v>
      </c>
      <c r="E67" s="36"/>
      <c r="F67" s="36"/>
      <c r="G67" s="52"/>
      <c r="H67" s="52">
        <v>10000</v>
      </c>
      <c r="I67" s="70">
        <v>18</v>
      </c>
      <c r="J67" s="77">
        <v>6450</v>
      </c>
      <c r="K67" s="64">
        <f t="shared" si="0"/>
        <v>358.33333333333331</v>
      </c>
    </row>
    <row r="68" spans="1:13" x14ac:dyDescent="0.25">
      <c r="A68" s="61" t="s">
        <v>17</v>
      </c>
      <c r="B68" s="65">
        <v>2026</v>
      </c>
      <c r="C68" s="36" t="s">
        <v>51</v>
      </c>
      <c r="D68" s="8" t="s">
        <v>312</v>
      </c>
      <c r="E68" s="36"/>
      <c r="F68" s="36"/>
      <c r="G68" s="52"/>
      <c r="H68" s="52">
        <v>15000</v>
      </c>
      <c r="I68" s="70">
        <v>24</v>
      </c>
      <c r="J68" s="77">
        <v>10150</v>
      </c>
      <c r="K68" s="64">
        <f t="shared" si="0"/>
        <v>422.91666666666669</v>
      </c>
    </row>
    <row r="69" spans="1:13" x14ac:dyDescent="0.25">
      <c r="A69" s="61" t="s">
        <v>17</v>
      </c>
      <c r="B69" s="65">
        <v>2026</v>
      </c>
      <c r="C69" s="36" t="s">
        <v>311</v>
      </c>
      <c r="D69" s="8" t="s">
        <v>313</v>
      </c>
      <c r="E69" s="36"/>
      <c r="F69" s="36"/>
      <c r="G69" s="52"/>
      <c r="H69" s="52">
        <v>25900</v>
      </c>
      <c r="I69" s="70">
        <v>32</v>
      </c>
      <c r="J69" s="77">
        <v>26950</v>
      </c>
      <c r="K69" s="64">
        <f t="shared" si="0"/>
        <v>842.1875</v>
      </c>
    </row>
    <row r="70" spans="1:13" x14ac:dyDescent="0.25">
      <c r="A70" s="61" t="s">
        <v>17</v>
      </c>
      <c r="B70" s="65">
        <v>2026</v>
      </c>
      <c r="C70" s="36" t="s">
        <v>51</v>
      </c>
      <c r="D70" s="8" t="s">
        <v>314</v>
      </c>
      <c r="E70" s="36"/>
      <c r="F70" s="36"/>
      <c r="G70" s="52"/>
      <c r="H70" s="52">
        <v>10000</v>
      </c>
      <c r="I70" s="70">
        <v>12</v>
      </c>
      <c r="J70" s="77">
        <v>7550</v>
      </c>
      <c r="K70" s="64">
        <f t="shared" si="0"/>
        <v>629.16666666666663</v>
      </c>
    </row>
    <row r="71" spans="1:13" x14ac:dyDescent="0.25">
      <c r="A71" s="61" t="s">
        <v>17</v>
      </c>
      <c r="B71" s="65">
        <v>2026</v>
      </c>
      <c r="C71" s="36" t="s">
        <v>51</v>
      </c>
      <c r="D71" s="8" t="s">
        <v>315</v>
      </c>
      <c r="E71" s="36"/>
      <c r="F71" s="36"/>
      <c r="G71" s="52"/>
      <c r="H71" s="52">
        <v>7800</v>
      </c>
      <c r="I71" s="70">
        <v>12</v>
      </c>
      <c r="J71" s="77">
        <v>61500</v>
      </c>
      <c r="K71" s="64">
        <f t="shared" si="0"/>
        <v>5125</v>
      </c>
    </row>
    <row r="72" spans="1:13" x14ac:dyDescent="0.25">
      <c r="A72" s="61" t="s">
        <v>17</v>
      </c>
      <c r="B72" s="65">
        <v>2026</v>
      </c>
      <c r="C72" s="36" t="s">
        <v>311</v>
      </c>
      <c r="D72" s="8" t="s">
        <v>316</v>
      </c>
      <c r="E72" s="36"/>
      <c r="F72" s="36"/>
      <c r="G72" s="52"/>
      <c r="H72" s="52">
        <v>21000</v>
      </c>
      <c r="I72" s="70">
        <v>24</v>
      </c>
      <c r="J72" s="77">
        <v>13550</v>
      </c>
      <c r="K72" s="64">
        <f t="shared" si="0"/>
        <v>564.58333333333337</v>
      </c>
    </row>
    <row r="73" spans="1:13" x14ac:dyDescent="0.25">
      <c r="A73" s="61" t="s">
        <v>17</v>
      </c>
      <c r="B73" s="65">
        <v>2026</v>
      </c>
      <c r="C73" s="36" t="s">
        <v>51</v>
      </c>
      <c r="D73" s="8" t="s">
        <v>317</v>
      </c>
      <c r="E73" s="36"/>
      <c r="F73" s="36"/>
      <c r="G73" s="52"/>
      <c r="H73" s="52">
        <v>10000</v>
      </c>
      <c r="I73" s="70">
        <v>16</v>
      </c>
      <c r="J73" s="77">
        <v>7350</v>
      </c>
      <c r="K73" s="64">
        <f t="shared" si="0"/>
        <v>459.375</v>
      </c>
    </row>
    <row r="74" spans="1:13" x14ac:dyDescent="0.25">
      <c r="A74" s="61" t="s">
        <v>17</v>
      </c>
      <c r="B74" s="65">
        <v>2026</v>
      </c>
      <c r="C74" s="36" t="s">
        <v>51</v>
      </c>
      <c r="D74" s="8" t="s">
        <v>318</v>
      </c>
      <c r="E74" s="36"/>
      <c r="F74" s="36"/>
      <c r="G74" s="52"/>
      <c r="H74" s="52">
        <v>9900</v>
      </c>
      <c r="I74" s="70">
        <v>20</v>
      </c>
      <c r="J74" s="77">
        <v>7950</v>
      </c>
      <c r="K74" s="64">
        <f t="shared" si="0"/>
        <v>397.5</v>
      </c>
    </row>
    <row r="75" spans="1:13" x14ac:dyDescent="0.25">
      <c r="A75" s="61" t="s">
        <v>17</v>
      </c>
      <c r="B75" s="65">
        <v>2026</v>
      </c>
      <c r="C75" s="36" t="s">
        <v>51</v>
      </c>
      <c r="D75" s="8" t="s">
        <v>317</v>
      </c>
      <c r="E75" s="36"/>
      <c r="F75" s="36"/>
      <c r="G75" s="52"/>
      <c r="H75" s="52">
        <v>9900</v>
      </c>
      <c r="I75" s="70">
        <v>16</v>
      </c>
      <c r="J75" s="77">
        <v>7350</v>
      </c>
      <c r="K75" s="64">
        <f t="shared" si="0"/>
        <v>459.375</v>
      </c>
    </row>
    <row r="76" spans="1:13" x14ac:dyDescent="0.25">
      <c r="A76" s="61" t="s">
        <v>17</v>
      </c>
      <c r="B76" s="65">
        <v>2026</v>
      </c>
      <c r="C76" s="36" t="s">
        <v>51</v>
      </c>
      <c r="D76" s="8" t="s">
        <v>319</v>
      </c>
      <c r="E76" s="36"/>
      <c r="F76" s="36"/>
      <c r="G76" s="52"/>
      <c r="H76" s="52">
        <v>10000</v>
      </c>
      <c r="I76" s="70">
        <v>16</v>
      </c>
      <c r="J76" s="77">
        <v>7350</v>
      </c>
      <c r="K76" s="64">
        <f t="shared" si="0"/>
        <v>459.375</v>
      </c>
    </row>
    <row r="77" spans="1:13" x14ac:dyDescent="0.25">
      <c r="A77" s="61" t="s">
        <v>17</v>
      </c>
      <c r="B77" s="65">
        <v>2026</v>
      </c>
      <c r="C77" s="36" t="s">
        <v>311</v>
      </c>
      <c r="D77" s="8" t="s">
        <v>320</v>
      </c>
      <c r="E77" s="36"/>
      <c r="F77" s="36"/>
      <c r="G77" s="52"/>
      <c r="H77" s="52">
        <v>14000</v>
      </c>
      <c r="I77" s="70">
        <v>24</v>
      </c>
      <c r="J77" s="77">
        <v>11800</v>
      </c>
      <c r="K77" s="64">
        <f t="shared" si="0"/>
        <v>491.66666666666669</v>
      </c>
    </row>
    <row r="78" spans="1:13" x14ac:dyDescent="0.25">
      <c r="A78" s="61" t="s">
        <v>17</v>
      </c>
      <c r="B78" s="65">
        <v>2026</v>
      </c>
      <c r="C78" s="36" t="s">
        <v>311</v>
      </c>
      <c r="D78" s="8" t="s">
        <v>321</v>
      </c>
      <c r="E78" s="36"/>
      <c r="F78" s="36"/>
      <c r="G78" s="52"/>
      <c r="H78" s="52">
        <v>14000</v>
      </c>
      <c r="I78" s="70">
        <v>22</v>
      </c>
      <c r="J78" s="77">
        <v>8100</v>
      </c>
      <c r="K78" s="64">
        <f t="shared" si="0"/>
        <v>368.18181818181819</v>
      </c>
    </row>
    <row r="79" spans="1:13" x14ac:dyDescent="0.25">
      <c r="A79" s="61" t="s">
        <v>17</v>
      </c>
      <c r="B79" s="65">
        <v>2026</v>
      </c>
      <c r="C79" s="36" t="s">
        <v>311</v>
      </c>
      <c r="D79" s="8" t="s">
        <v>321</v>
      </c>
      <c r="E79" s="36"/>
      <c r="F79" s="36"/>
      <c r="G79" s="52"/>
      <c r="H79" s="52">
        <v>14000</v>
      </c>
      <c r="I79" s="70">
        <v>22</v>
      </c>
      <c r="J79" s="77">
        <v>7750</v>
      </c>
      <c r="K79" s="64">
        <f t="shared" si="0"/>
        <v>352.27272727272725</v>
      </c>
    </row>
    <row r="80" spans="1:13" x14ac:dyDescent="0.25">
      <c r="A80" s="61" t="s">
        <v>17</v>
      </c>
      <c r="B80" s="65">
        <v>2026</v>
      </c>
      <c r="C80" s="36" t="s">
        <v>311</v>
      </c>
      <c r="D80" s="8" t="s">
        <v>321</v>
      </c>
      <c r="E80" s="36"/>
      <c r="F80" s="36"/>
      <c r="G80" s="52"/>
      <c r="H80" s="52">
        <v>14000</v>
      </c>
      <c r="I80" s="70">
        <v>22</v>
      </c>
      <c r="J80" s="77">
        <v>7100</v>
      </c>
      <c r="K80" s="64">
        <f t="shared" si="0"/>
        <v>322.72727272727275</v>
      </c>
    </row>
    <row r="81" spans="1:13" x14ac:dyDescent="0.25">
      <c r="A81" s="61" t="s">
        <v>17</v>
      </c>
      <c r="B81" s="65">
        <v>2026</v>
      </c>
      <c r="C81" s="36" t="s">
        <v>311</v>
      </c>
      <c r="D81" s="8" t="s">
        <v>321</v>
      </c>
      <c r="E81" s="36"/>
      <c r="F81" s="36"/>
      <c r="G81" s="52"/>
      <c r="H81" s="52">
        <v>14000</v>
      </c>
      <c r="I81" s="70">
        <v>22</v>
      </c>
      <c r="J81" s="77">
        <v>7100</v>
      </c>
      <c r="K81" s="64">
        <f t="shared" si="0"/>
        <v>322.72727272727275</v>
      </c>
    </row>
    <row r="82" spans="1:13" x14ac:dyDescent="0.25">
      <c r="A82" s="61" t="s">
        <v>17</v>
      </c>
      <c r="B82" s="65">
        <v>2026</v>
      </c>
      <c r="C82" s="36" t="s">
        <v>51</v>
      </c>
      <c r="D82" s="8" t="s">
        <v>322</v>
      </c>
      <c r="E82" s="36"/>
      <c r="F82" s="36"/>
      <c r="G82" s="52"/>
      <c r="H82" s="52">
        <v>14000</v>
      </c>
      <c r="I82" s="70">
        <v>18</v>
      </c>
      <c r="J82" s="77">
        <v>7850</v>
      </c>
      <c r="K82" s="64">
        <f t="shared" si="0"/>
        <v>436.11111111111109</v>
      </c>
    </row>
    <row r="83" spans="1:13" x14ac:dyDescent="0.25">
      <c r="A83" s="61" t="s">
        <v>17</v>
      </c>
      <c r="B83" s="65">
        <v>2026</v>
      </c>
      <c r="C83" s="36" t="s">
        <v>51</v>
      </c>
      <c r="D83" s="8" t="s">
        <v>323</v>
      </c>
      <c r="E83" s="36"/>
      <c r="F83" s="36"/>
      <c r="G83" s="52"/>
      <c r="H83" s="52">
        <v>7800</v>
      </c>
      <c r="I83" s="70">
        <v>12</v>
      </c>
      <c r="J83" s="77">
        <v>6150</v>
      </c>
      <c r="K83" s="64">
        <f t="shared" si="0"/>
        <v>512.5</v>
      </c>
    </row>
    <row r="84" spans="1:13" x14ac:dyDescent="0.25">
      <c r="A84" s="61" t="s">
        <v>17</v>
      </c>
      <c r="B84" s="65">
        <v>2026</v>
      </c>
      <c r="C84" s="36" t="s">
        <v>51</v>
      </c>
      <c r="D84" s="8" t="s">
        <v>324</v>
      </c>
      <c r="E84" s="36"/>
      <c r="F84" s="36"/>
      <c r="G84" s="52"/>
      <c r="H84" s="52">
        <v>9900</v>
      </c>
      <c r="I84" s="70">
        <v>18</v>
      </c>
      <c r="J84" s="77">
        <v>7950</v>
      </c>
      <c r="K84" s="64">
        <f t="shared" si="0"/>
        <v>441.66666666666669</v>
      </c>
    </row>
    <row r="85" spans="1:13" x14ac:dyDescent="0.25">
      <c r="A85" s="61" t="s">
        <v>17</v>
      </c>
      <c r="B85" s="65">
        <v>2026</v>
      </c>
      <c r="C85" s="36" t="s">
        <v>51</v>
      </c>
      <c r="D85" s="8" t="s">
        <v>325</v>
      </c>
      <c r="E85" s="36"/>
      <c r="F85" s="36"/>
      <c r="G85" s="52"/>
      <c r="H85" s="52">
        <v>15000</v>
      </c>
      <c r="I85" s="70">
        <v>20</v>
      </c>
      <c r="J85" s="77">
        <v>8850</v>
      </c>
      <c r="K85" s="64">
        <f t="shared" si="0"/>
        <v>442.5</v>
      </c>
    </row>
    <row r="86" spans="1:13" x14ac:dyDescent="0.25">
      <c r="A86" s="61" t="s">
        <v>17</v>
      </c>
      <c r="B86" s="65">
        <v>2026</v>
      </c>
      <c r="C86" s="36" t="s">
        <v>51</v>
      </c>
      <c r="D86" s="8" t="s">
        <v>326</v>
      </c>
      <c r="E86" s="36"/>
      <c r="F86" s="36"/>
      <c r="G86" s="52"/>
      <c r="H86" s="52">
        <v>14000</v>
      </c>
      <c r="I86" s="70">
        <v>20</v>
      </c>
      <c r="J86" s="77">
        <v>8050</v>
      </c>
      <c r="K86" s="64">
        <f t="shared" si="0"/>
        <v>402.5</v>
      </c>
    </row>
    <row r="87" spans="1:13" x14ac:dyDescent="0.25">
      <c r="A87" s="61" t="s">
        <v>17</v>
      </c>
      <c r="B87" s="65">
        <v>2026</v>
      </c>
      <c r="C87" s="36" t="s">
        <v>51</v>
      </c>
      <c r="D87" s="8" t="s">
        <v>326</v>
      </c>
      <c r="E87" s="36"/>
      <c r="F87" s="36"/>
      <c r="G87" s="52"/>
      <c r="H87" s="52">
        <v>14000</v>
      </c>
      <c r="I87" s="70">
        <v>20</v>
      </c>
      <c r="J87" s="77">
        <v>8050</v>
      </c>
      <c r="K87" s="64">
        <f t="shared" si="0"/>
        <v>402.5</v>
      </c>
    </row>
    <row r="88" spans="1:13" x14ac:dyDescent="0.25">
      <c r="A88" s="61" t="s">
        <v>17</v>
      </c>
      <c r="B88" s="65">
        <v>2025</v>
      </c>
      <c r="C88" s="36" t="s">
        <v>311</v>
      </c>
      <c r="D88" s="8" t="s">
        <v>327</v>
      </c>
      <c r="E88" s="36"/>
      <c r="F88" s="36"/>
      <c r="G88" s="52"/>
      <c r="H88" s="52">
        <v>14000</v>
      </c>
      <c r="I88" s="70">
        <v>24</v>
      </c>
      <c r="J88" s="77">
        <v>9350</v>
      </c>
      <c r="K88" s="64">
        <f t="shared" si="0"/>
        <v>389.58333333333331</v>
      </c>
    </row>
    <row r="89" spans="1:13" x14ac:dyDescent="0.25">
      <c r="A89" s="61" t="s">
        <v>17</v>
      </c>
      <c r="B89" s="65">
        <v>2025</v>
      </c>
      <c r="C89" s="36" t="s">
        <v>311</v>
      </c>
      <c r="D89" s="8" t="s">
        <v>328</v>
      </c>
      <c r="E89" s="36"/>
      <c r="F89" s="36"/>
      <c r="G89" s="52"/>
      <c r="H89" s="52">
        <v>21000</v>
      </c>
      <c r="I89" s="70">
        <v>24</v>
      </c>
      <c r="J89" s="77">
        <v>8850</v>
      </c>
      <c r="K89" s="64">
        <f t="shared" si="0"/>
        <v>368.75</v>
      </c>
    </row>
    <row r="90" spans="1:13" ht="15.75" thickBot="1" x14ac:dyDescent="0.3">
      <c r="A90" s="27" t="s">
        <v>17</v>
      </c>
      <c r="B90" s="30">
        <v>2025</v>
      </c>
      <c r="C90" s="8" t="s">
        <v>311</v>
      </c>
      <c r="D90" s="8" t="s">
        <v>329</v>
      </c>
      <c r="E90" s="8"/>
      <c r="F90" s="8"/>
      <c r="G90" s="9"/>
      <c r="H90" s="9">
        <v>14000</v>
      </c>
      <c r="I90" s="71">
        <v>20</v>
      </c>
      <c r="J90" s="78">
        <v>7100</v>
      </c>
      <c r="K90" s="41">
        <f t="shared" si="0"/>
        <v>355</v>
      </c>
    </row>
    <row r="91" spans="1:13" x14ac:dyDescent="0.25">
      <c r="A91" s="26" t="s">
        <v>18</v>
      </c>
      <c r="B91" s="37">
        <v>2026</v>
      </c>
      <c r="C91" s="16" t="s">
        <v>330</v>
      </c>
      <c r="D91" s="16" t="s">
        <v>331</v>
      </c>
      <c r="E91" s="16"/>
      <c r="F91" s="16"/>
      <c r="G91" s="38"/>
      <c r="H91" s="38">
        <v>7000</v>
      </c>
      <c r="I91" s="73">
        <v>12</v>
      </c>
      <c r="J91" s="80">
        <v>18250</v>
      </c>
      <c r="K91" s="40">
        <f t="shared" si="0"/>
        <v>1520.8333333333333</v>
      </c>
      <c r="M91" s="6" t="s">
        <v>37</v>
      </c>
    </row>
    <row r="92" spans="1:13" x14ac:dyDescent="0.25">
      <c r="A92" s="27" t="s">
        <v>18</v>
      </c>
      <c r="B92" s="65">
        <v>2026</v>
      </c>
      <c r="C92" s="36" t="s">
        <v>330</v>
      </c>
      <c r="D92" s="36" t="s">
        <v>331</v>
      </c>
      <c r="E92" s="36"/>
      <c r="F92" s="36"/>
      <c r="G92" s="52"/>
      <c r="H92" s="52">
        <v>7000</v>
      </c>
      <c r="I92" s="70">
        <v>12</v>
      </c>
      <c r="J92" s="77">
        <v>18250</v>
      </c>
      <c r="K92" s="41">
        <f t="shared" si="0"/>
        <v>1520.8333333333333</v>
      </c>
      <c r="M92" s="4">
        <f>AVERAGE(K91:K107)</f>
        <v>731.90126050420167</v>
      </c>
    </row>
    <row r="93" spans="1:13" x14ac:dyDescent="0.25">
      <c r="A93" s="27" t="s">
        <v>18</v>
      </c>
      <c r="B93" s="65">
        <v>2026</v>
      </c>
      <c r="C93" s="36" t="s">
        <v>330</v>
      </c>
      <c r="D93" s="36" t="s">
        <v>332</v>
      </c>
      <c r="E93" s="36"/>
      <c r="F93" s="36"/>
      <c r="G93" s="52"/>
      <c r="H93" s="52">
        <v>7000</v>
      </c>
      <c r="I93" s="70">
        <v>16</v>
      </c>
      <c r="J93" s="77">
        <v>9600</v>
      </c>
      <c r="K93" s="41">
        <f t="shared" si="0"/>
        <v>600</v>
      </c>
    </row>
    <row r="94" spans="1:13" x14ac:dyDescent="0.25">
      <c r="A94" s="27" t="s">
        <v>18</v>
      </c>
      <c r="B94" s="65">
        <v>2026</v>
      </c>
      <c r="C94" s="36" t="s">
        <v>330</v>
      </c>
      <c r="D94" s="36" t="s">
        <v>333</v>
      </c>
      <c r="E94" s="36"/>
      <c r="F94" s="36"/>
      <c r="G94" s="52"/>
      <c r="H94" s="52">
        <v>10000</v>
      </c>
      <c r="I94" s="70">
        <v>20</v>
      </c>
      <c r="J94" s="77">
        <v>19450</v>
      </c>
      <c r="K94" s="41">
        <f t="shared" si="0"/>
        <v>972.5</v>
      </c>
    </row>
    <row r="95" spans="1:13" x14ac:dyDescent="0.25">
      <c r="A95" s="27" t="s">
        <v>18</v>
      </c>
      <c r="B95" s="65">
        <v>2025</v>
      </c>
      <c r="C95" s="36" t="s">
        <v>51</v>
      </c>
      <c r="D95" s="36" t="s">
        <v>334</v>
      </c>
      <c r="E95" s="36"/>
      <c r="F95" s="36"/>
      <c r="G95" s="52"/>
      <c r="H95" s="52">
        <v>7000</v>
      </c>
      <c r="I95" s="70">
        <v>12</v>
      </c>
      <c r="J95" s="77">
        <v>9900</v>
      </c>
      <c r="K95" s="41">
        <f t="shared" si="0"/>
        <v>825</v>
      </c>
    </row>
    <row r="96" spans="1:13" x14ac:dyDescent="0.25">
      <c r="A96" s="27" t="s">
        <v>18</v>
      </c>
      <c r="B96" s="65">
        <v>2025</v>
      </c>
      <c r="C96" s="36" t="s">
        <v>51</v>
      </c>
      <c r="D96" s="36" t="s">
        <v>335</v>
      </c>
      <c r="E96" s="36"/>
      <c r="F96" s="36"/>
      <c r="G96" s="52"/>
      <c r="H96" s="52">
        <v>2990</v>
      </c>
      <c r="I96" s="70">
        <v>10</v>
      </c>
      <c r="J96" s="77">
        <v>5950</v>
      </c>
      <c r="K96" s="41">
        <f t="shared" si="0"/>
        <v>595</v>
      </c>
    </row>
    <row r="97" spans="1:11" x14ac:dyDescent="0.25">
      <c r="A97" s="27" t="s">
        <v>18</v>
      </c>
      <c r="B97" s="65">
        <v>2025</v>
      </c>
      <c r="C97" s="36" t="s">
        <v>330</v>
      </c>
      <c r="D97" s="36" t="s">
        <v>336</v>
      </c>
      <c r="E97" s="36"/>
      <c r="F97" s="36"/>
      <c r="G97" s="52"/>
      <c r="H97" s="52">
        <v>2990</v>
      </c>
      <c r="I97" s="70">
        <v>12</v>
      </c>
      <c r="J97" s="77">
        <v>4950</v>
      </c>
      <c r="K97" s="41">
        <f t="shared" si="0"/>
        <v>412.5</v>
      </c>
    </row>
    <row r="98" spans="1:11" x14ac:dyDescent="0.25">
      <c r="A98" s="27" t="s">
        <v>18</v>
      </c>
      <c r="B98" s="65">
        <v>2025</v>
      </c>
      <c r="C98" s="36" t="s">
        <v>330</v>
      </c>
      <c r="D98" s="36" t="s">
        <v>336</v>
      </c>
      <c r="E98" s="36"/>
      <c r="F98" s="36"/>
      <c r="G98" s="52"/>
      <c r="H98" s="52">
        <v>2990</v>
      </c>
      <c r="I98" s="70">
        <v>12</v>
      </c>
      <c r="J98" s="77">
        <v>4850</v>
      </c>
      <c r="K98" s="41">
        <f t="shared" si="0"/>
        <v>404.16666666666669</v>
      </c>
    </row>
    <row r="99" spans="1:11" x14ac:dyDescent="0.25">
      <c r="A99" s="27" t="s">
        <v>18</v>
      </c>
      <c r="B99" s="65">
        <v>2025</v>
      </c>
      <c r="C99" s="36" t="s">
        <v>330</v>
      </c>
      <c r="D99" s="36" t="s">
        <v>337</v>
      </c>
      <c r="E99" s="36"/>
      <c r="F99" s="36"/>
      <c r="G99" s="52"/>
      <c r="H99" s="52">
        <v>2990</v>
      </c>
      <c r="I99" s="70">
        <v>10</v>
      </c>
      <c r="J99" s="77">
        <v>4950</v>
      </c>
      <c r="K99" s="41">
        <f t="shared" si="0"/>
        <v>495</v>
      </c>
    </row>
    <row r="100" spans="1:11" x14ac:dyDescent="0.25">
      <c r="A100" s="27" t="s">
        <v>18</v>
      </c>
      <c r="B100" s="65">
        <v>2025</v>
      </c>
      <c r="C100" s="36" t="s">
        <v>330</v>
      </c>
      <c r="D100" s="36" t="s">
        <v>337</v>
      </c>
      <c r="E100" s="36"/>
      <c r="F100" s="36"/>
      <c r="G100" s="52"/>
      <c r="H100" s="52">
        <v>2990</v>
      </c>
      <c r="I100" s="70">
        <v>10</v>
      </c>
      <c r="J100" s="77">
        <v>4700</v>
      </c>
      <c r="K100" s="41">
        <f t="shared" si="0"/>
        <v>470</v>
      </c>
    </row>
    <row r="101" spans="1:11" x14ac:dyDescent="0.25">
      <c r="A101" s="27" t="s">
        <v>18</v>
      </c>
      <c r="B101" s="65">
        <v>2025</v>
      </c>
      <c r="C101" s="36" t="s">
        <v>51</v>
      </c>
      <c r="D101" s="36" t="s">
        <v>338</v>
      </c>
      <c r="E101" s="36"/>
      <c r="F101" s="36"/>
      <c r="G101" s="52"/>
      <c r="H101" s="52">
        <v>7000</v>
      </c>
      <c r="I101" s="70">
        <v>16</v>
      </c>
      <c r="J101" s="77">
        <v>10900</v>
      </c>
      <c r="K101" s="41">
        <f t="shared" si="0"/>
        <v>681.25</v>
      </c>
    </row>
    <row r="102" spans="1:11" x14ac:dyDescent="0.25">
      <c r="A102" s="61" t="s">
        <v>18</v>
      </c>
      <c r="B102" s="65">
        <v>2025</v>
      </c>
      <c r="C102" s="36" t="s">
        <v>51</v>
      </c>
      <c r="D102" s="36" t="s">
        <v>339</v>
      </c>
      <c r="E102" s="36"/>
      <c r="F102" s="36"/>
      <c r="G102" s="52"/>
      <c r="H102" s="52">
        <v>2990</v>
      </c>
      <c r="I102" s="70">
        <v>12</v>
      </c>
      <c r="J102" s="77">
        <v>6400</v>
      </c>
      <c r="K102" s="41">
        <f t="shared" si="0"/>
        <v>533.33333333333337</v>
      </c>
    </row>
    <row r="103" spans="1:11" x14ac:dyDescent="0.25">
      <c r="A103" s="61" t="s">
        <v>18</v>
      </c>
      <c r="B103" s="65">
        <v>2025</v>
      </c>
      <c r="C103" s="36" t="s">
        <v>51</v>
      </c>
      <c r="D103" s="36" t="s">
        <v>339</v>
      </c>
      <c r="E103" s="36"/>
      <c r="F103" s="36"/>
      <c r="G103" s="52"/>
      <c r="H103" s="52">
        <v>2990</v>
      </c>
      <c r="I103" s="70">
        <v>12</v>
      </c>
      <c r="J103" s="77">
        <v>6600</v>
      </c>
      <c r="K103" s="41">
        <f t="shared" si="0"/>
        <v>550</v>
      </c>
    </row>
    <row r="104" spans="1:11" x14ac:dyDescent="0.25">
      <c r="A104" s="27" t="s">
        <v>18</v>
      </c>
      <c r="B104" s="30">
        <v>2025</v>
      </c>
      <c r="C104" s="8" t="s">
        <v>51</v>
      </c>
      <c r="D104" s="8" t="s">
        <v>340</v>
      </c>
      <c r="E104" s="8"/>
      <c r="F104" s="8"/>
      <c r="G104" s="9"/>
      <c r="H104" s="9">
        <v>7000</v>
      </c>
      <c r="I104" s="71">
        <v>14</v>
      </c>
      <c r="J104" s="78">
        <v>10200</v>
      </c>
      <c r="K104" s="41">
        <f t="shared" si="0"/>
        <v>728.57142857142856</v>
      </c>
    </row>
    <row r="105" spans="1:11" x14ac:dyDescent="0.25">
      <c r="A105" s="27" t="s">
        <v>18</v>
      </c>
      <c r="B105" s="30">
        <v>2025</v>
      </c>
      <c r="C105" s="8" t="s">
        <v>51</v>
      </c>
      <c r="D105" s="8" t="s">
        <v>341</v>
      </c>
      <c r="E105" s="8"/>
      <c r="F105" s="8"/>
      <c r="G105" s="9"/>
      <c r="H105" s="9">
        <v>2990</v>
      </c>
      <c r="I105" s="71">
        <v>10</v>
      </c>
      <c r="J105" s="78">
        <v>5950</v>
      </c>
      <c r="K105" s="41">
        <f t="shared" si="0"/>
        <v>595</v>
      </c>
    </row>
    <row r="106" spans="1:11" x14ac:dyDescent="0.25">
      <c r="A106" s="27" t="s">
        <v>18</v>
      </c>
      <c r="B106" s="30">
        <v>2025</v>
      </c>
      <c r="C106" s="8" t="s">
        <v>51</v>
      </c>
      <c r="D106" s="8" t="s">
        <v>342</v>
      </c>
      <c r="E106" s="8"/>
      <c r="F106" s="8"/>
      <c r="G106" s="9"/>
      <c r="H106" s="9">
        <v>9900</v>
      </c>
      <c r="I106" s="71">
        <v>12</v>
      </c>
      <c r="J106" s="78">
        <v>10450</v>
      </c>
      <c r="K106" s="41">
        <f t="shared" si="0"/>
        <v>870.83333333333337</v>
      </c>
    </row>
    <row r="107" spans="1:11" ht="15.75" thickBot="1" x14ac:dyDescent="0.3">
      <c r="A107" s="28" t="s">
        <v>18</v>
      </c>
      <c r="B107" s="42">
        <v>2025</v>
      </c>
      <c r="C107" s="22" t="s">
        <v>51</v>
      </c>
      <c r="D107" s="22" t="s">
        <v>343</v>
      </c>
      <c r="E107" s="22"/>
      <c r="F107" s="22"/>
      <c r="G107" s="43"/>
      <c r="H107" s="43">
        <v>9900</v>
      </c>
      <c r="I107" s="74">
        <v>20</v>
      </c>
      <c r="J107" s="81">
        <v>13350</v>
      </c>
      <c r="K107" s="45">
        <f t="shared" si="0"/>
        <v>667.5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showGridLines="0" workbookViewId="0">
      <pane ySplit="1" topLeftCell="A2" activePane="bottomLeft" state="frozen"/>
      <selection activeCell="A39" sqref="A39"/>
      <selection pane="bottomLeft" activeCell="N4" sqref="N4"/>
    </sheetView>
  </sheetViews>
  <sheetFormatPr defaultRowHeight="15" x14ac:dyDescent="0.25"/>
  <cols>
    <col min="1" max="1" width="14" bestFit="1" customWidth="1"/>
    <col min="2" max="2" width="26.7109375" hidden="1" customWidth="1"/>
    <col min="3" max="3" width="5.28515625" style="5" bestFit="1" customWidth="1"/>
    <col min="4" max="4" width="14.7109375" bestFit="1" customWidth="1"/>
    <col min="5" max="5" width="47" bestFit="1" customWidth="1"/>
    <col min="6" max="6" width="12" bestFit="1" customWidth="1"/>
    <col min="7" max="7" width="16" style="5" bestFit="1" customWidth="1"/>
    <col min="8" max="9" width="8.7109375" hidden="1" customWidth="1"/>
    <col min="10" max="10" width="6.140625" bestFit="1" customWidth="1"/>
    <col min="11" max="11" width="11.140625" style="4" bestFit="1" customWidth="1"/>
    <col min="12" max="12" width="10.42578125" bestFit="1" customWidth="1"/>
  </cols>
  <sheetData>
    <row r="1" spans="1:16" s="5" customFormat="1" ht="16.5" thickBot="1" x14ac:dyDescent="0.3">
      <c r="A1" s="58" t="s">
        <v>27</v>
      </c>
      <c r="B1" s="32" t="s">
        <v>6</v>
      </c>
      <c r="C1" s="32" t="s">
        <v>49</v>
      </c>
      <c r="D1" s="32" t="s">
        <v>13</v>
      </c>
      <c r="E1" s="32" t="s">
        <v>14</v>
      </c>
      <c r="F1" s="32" t="s">
        <v>0</v>
      </c>
      <c r="G1" s="32" t="s">
        <v>29</v>
      </c>
      <c r="H1" s="33" t="s">
        <v>1</v>
      </c>
      <c r="I1" s="33" t="s">
        <v>2</v>
      </c>
      <c r="J1" s="33" t="s">
        <v>3</v>
      </c>
      <c r="K1" s="34" t="s">
        <v>4</v>
      </c>
      <c r="L1" s="35" t="s">
        <v>12</v>
      </c>
    </row>
    <row r="2" spans="1:16" x14ac:dyDescent="0.25">
      <c r="A2" s="26" t="s">
        <v>28</v>
      </c>
      <c r="B2" s="16"/>
      <c r="C2" s="37">
        <v>2026</v>
      </c>
      <c r="D2" s="16" t="s">
        <v>55</v>
      </c>
      <c r="E2" s="16" t="s">
        <v>263</v>
      </c>
      <c r="F2" s="16" t="s">
        <v>26</v>
      </c>
      <c r="G2" s="37" t="s">
        <v>66</v>
      </c>
      <c r="H2" s="16"/>
      <c r="I2" s="16"/>
      <c r="J2" s="16">
        <v>16</v>
      </c>
      <c r="K2" s="39">
        <v>9900</v>
      </c>
      <c r="L2" s="40">
        <f t="shared" ref="L2:L9" si="0">K2/J2</f>
        <v>618.75</v>
      </c>
      <c r="N2" s="6" t="s">
        <v>270</v>
      </c>
      <c r="P2" s="51"/>
    </row>
    <row r="3" spans="1:16" x14ac:dyDescent="0.25">
      <c r="A3" s="27" t="s">
        <v>28</v>
      </c>
      <c r="B3" s="8"/>
      <c r="C3" s="30">
        <v>2026</v>
      </c>
      <c r="D3" s="8" t="s">
        <v>55</v>
      </c>
      <c r="E3" s="8" t="s">
        <v>264</v>
      </c>
      <c r="F3" s="8" t="s">
        <v>26</v>
      </c>
      <c r="G3" s="30" t="s">
        <v>66</v>
      </c>
      <c r="H3" s="8"/>
      <c r="I3" s="8"/>
      <c r="J3" s="8">
        <v>14</v>
      </c>
      <c r="K3" s="31">
        <v>11900</v>
      </c>
      <c r="L3" s="41">
        <f t="shared" si="0"/>
        <v>850</v>
      </c>
      <c r="N3" s="4">
        <f>AVERAGE(L2:L9)</f>
        <v>1216.6461412151068</v>
      </c>
    </row>
    <row r="4" spans="1:16" x14ac:dyDescent="0.25">
      <c r="A4" s="27" t="s">
        <v>28</v>
      </c>
      <c r="B4" s="8"/>
      <c r="C4" s="30">
        <v>2025</v>
      </c>
      <c r="D4" s="8" t="s">
        <v>55</v>
      </c>
      <c r="E4" s="8" t="s">
        <v>265</v>
      </c>
      <c r="F4" s="8" t="s">
        <v>26</v>
      </c>
      <c r="G4" s="30" t="s">
        <v>66</v>
      </c>
      <c r="H4" s="8"/>
      <c r="I4" s="8"/>
      <c r="J4" s="8">
        <v>20</v>
      </c>
      <c r="K4" s="31">
        <v>16500</v>
      </c>
      <c r="L4" s="41">
        <f t="shared" si="0"/>
        <v>825</v>
      </c>
    </row>
    <row r="5" spans="1:16" x14ac:dyDescent="0.25">
      <c r="A5" s="27" t="s">
        <v>28</v>
      </c>
      <c r="B5" s="8"/>
      <c r="C5" s="30">
        <v>2025</v>
      </c>
      <c r="D5" s="8" t="s">
        <v>55</v>
      </c>
      <c r="E5" s="8" t="s">
        <v>266</v>
      </c>
      <c r="F5" s="8" t="s">
        <v>26</v>
      </c>
      <c r="G5" s="30" t="s">
        <v>66</v>
      </c>
      <c r="H5" s="8"/>
      <c r="I5" s="8"/>
      <c r="J5" s="8">
        <v>12</v>
      </c>
      <c r="K5" s="31">
        <v>8900</v>
      </c>
      <c r="L5" s="41">
        <f t="shared" si="0"/>
        <v>741.66666666666663</v>
      </c>
    </row>
    <row r="6" spans="1:16" x14ac:dyDescent="0.25">
      <c r="A6" s="27" t="s">
        <v>28</v>
      </c>
      <c r="B6" s="8"/>
      <c r="C6" s="30">
        <v>2025</v>
      </c>
      <c r="D6" s="8" t="s">
        <v>54</v>
      </c>
      <c r="E6" s="8" t="s">
        <v>267</v>
      </c>
      <c r="F6" s="8" t="s">
        <v>26</v>
      </c>
      <c r="G6" s="30" t="s">
        <v>66</v>
      </c>
      <c r="H6" s="8"/>
      <c r="I6" s="8"/>
      <c r="J6" s="8">
        <v>14</v>
      </c>
      <c r="K6" s="31">
        <v>23500</v>
      </c>
      <c r="L6" s="41">
        <f t="shared" si="0"/>
        <v>1678.5714285714287</v>
      </c>
    </row>
    <row r="7" spans="1:16" x14ac:dyDescent="0.25">
      <c r="A7" s="27" t="s">
        <v>28</v>
      </c>
      <c r="B7" s="8"/>
      <c r="C7" s="30">
        <v>2025</v>
      </c>
      <c r="D7" s="8" t="s">
        <v>54</v>
      </c>
      <c r="E7" s="8" t="s">
        <v>268</v>
      </c>
      <c r="F7" s="8" t="s">
        <v>26</v>
      </c>
      <c r="G7" s="30" t="s">
        <v>66</v>
      </c>
      <c r="H7" s="8"/>
      <c r="I7" s="8"/>
      <c r="J7" s="8">
        <v>29</v>
      </c>
      <c r="K7" s="31">
        <v>64900</v>
      </c>
      <c r="L7" s="41">
        <f t="shared" si="0"/>
        <v>2237.9310344827586</v>
      </c>
    </row>
    <row r="8" spans="1:16" x14ac:dyDescent="0.25">
      <c r="A8" s="27" t="s">
        <v>28</v>
      </c>
      <c r="B8" s="8"/>
      <c r="C8" s="30">
        <v>2025</v>
      </c>
      <c r="D8" s="8" t="s">
        <v>55</v>
      </c>
      <c r="E8" s="8" t="s">
        <v>269</v>
      </c>
      <c r="F8" s="8" t="s">
        <v>26</v>
      </c>
      <c r="G8" s="30" t="s">
        <v>66</v>
      </c>
      <c r="H8" s="8"/>
      <c r="I8" s="8"/>
      <c r="J8" s="8">
        <v>16</v>
      </c>
      <c r="K8" s="31">
        <v>14900</v>
      </c>
      <c r="L8" s="41">
        <f t="shared" si="0"/>
        <v>931.25</v>
      </c>
    </row>
    <row r="9" spans="1:16" ht="15.75" thickBot="1" x14ac:dyDescent="0.3">
      <c r="A9" s="28" t="s">
        <v>28</v>
      </c>
      <c r="B9" s="22"/>
      <c r="C9" s="42">
        <v>2025</v>
      </c>
      <c r="D9" s="22" t="s">
        <v>54</v>
      </c>
      <c r="E9" s="22" t="s">
        <v>56</v>
      </c>
      <c r="F9" s="22" t="s">
        <v>26</v>
      </c>
      <c r="G9" s="42" t="s">
        <v>66</v>
      </c>
      <c r="H9" s="22"/>
      <c r="I9" s="22"/>
      <c r="J9" s="22">
        <v>14</v>
      </c>
      <c r="K9" s="44">
        <v>25900</v>
      </c>
      <c r="L9" s="45">
        <f t="shared" si="0"/>
        <v>1850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8A459BA4F1F4E9FA7834E16D04C5E" ma:contentTypeVersion="2" ma:contentTypeDescription="Create a new document." ma:contentTypeScope="" ma:versionID="bd639af0662a457f94c0c0d9763fc12f">
  <xsd:schema xmlns:xsd="http://www.w3.org/2001/XMLSchema" xmlns:xs="http://www.w3.org/2001/XMLSchema" xmlns:p="http://schemas.microsoft.com/office/2006/metadata/properties" xmlns:ns1="http://schemas.microsoft.com/sharepoint/v3" xmlns:ns2="f94b9277-b0a3-4d91-bade-04ea91219630" targetNamespace="http://schemas.microsoft.com/office/2006/metadata/properties" ma:root="true" ma:fieldsID="83ec678949ad3ea26343c1a8eaabfa78" ns1:_="" ns2:_="">
    <xsd:import namespace="http://schemas.microsoft.com/sharepoint/v3"/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48AB4D-1932-4019-83FE-F2B5B3550A42}"/>
</file>

<file path=customXml/itemProps2.xml><?xml version="1.0" encoding="utf-8"?>
<ds:datastoreItem xmlns:ds="http://schemas.openxmlformats.org/officeDocument/2006/customXml" ds:itemID="{4F466A39-208B-473E-BA12-FF5F851AE0FF}"/>
</file>

<file path=customXml/itemProps3.xml><?xml version="1.0" encoding="utf-8"?>
<ds:datastoreItem xmlns:ds="http://schemas.openxmlformats.org/officeDocument/2006/customXml" ds:itemID="{E8AD3A68-BF1B-4BE0-AB4C-F42D1DE3EA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Average Prices</vt:lpstr>
      <vt:lpstr>Kaufman Trailers</vt:lpstr>
      <vt:lpstr>Tractor Supply</vt:lpstr>
      <vt:lpstr>Keller Trailers</vt:lpstr>
      <vt:lpstr>US Trailer Center</vt:lpstr>
      <vt:lpstr>Horse Trailers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Reaves</dc:creator>
  <cp:lastModifiedBy>Sheeks, Ashley (DOR)</cp:lastModifiedBy>
  <dcterms:created xsi:type="dcterms:W3CDTF">2021-03-23T14:01:17Z</dcterms:created>
  <dcterms:modified xsi:type="dcterms:W3CDTF">2026-02-02T16:50:02Z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0x010100EA18A459BA4F1F4E9FA7834E16D04C5E</vt:lpwstr>
  </property>
</Properties>
</file>