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roperty Tax Assessments\BUDGET\2026-2027 Budget Documents\"/>
    </mc:Choice>
  </mc:AlternateContent>
  <xr:revisionPtr revIDLastSave="0" documentId="8_{AA064F93-20B3-4723-BC7C-D5C91DAB7517}" xr6:coauthVersionLast="47" xr6:coauthVersionMax="47" xr10:uidLastSave="{00000000-0000-0000-0000-000000000000}"/>
  <bookViews>
    <workbookView xWindow="-120" yWindow="-120" windowWidth="29040" windowHeight="15720" xr2:uid="{41623CA7-9004-4256-ACA7-6C26E79A95A8}"/>
  </bookViews>
  <sheets>
    <sheet name="RPA" sheetId="1" r:id="rId1"/>
    <sheet name="SALARY SCHEDULE" sheetId="3" r:id="rId2"/>
    <sheet name="ACTION &amp; REASON" sheetId="4" r:id="rId3"/>
    <sheet name="COUNTY LIST" sheetId="5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91" i="5" l="1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2" i="5"/>
  <c r="E3" i="5"/>
  <c r="E4" i="5"/>
  <c r="E5" i="5"/>
  <c r="E6" i="5"/>
  <c r="E7" i="5"/>
  <c r="E8" i="5"/>
  <c r="E9" i="5"/>
  <c r="E10" i="5"/>
  <c r="E1" i="5"/>
  <c r="E4" i="3" l="1"/>
  <c r="F4" i="3"/>
  <c r="D7" i="3" s="1"/>
  <c r="G4" i="3"/>
  <c r="H4" i="3"/>
  <c r="E5" i="3"/>
  <c r="F5" i="3"/>
  <c r="F6" i="3" s="1"/>
  <c r="G5" i="3"/>
  <c r="G6" i="3" s="1"/>
  <c r="H5" i="3"/>
  <c r="H6" i="3" s="1"/>
  <c r="I5" i="3"/>
  <c r="E6" i="3"/>
  <c r="I6" i="3"/>
  <c r="E8" i="3"/>
  <c r="F8" i="3"/>
  <c r="F9" i="3" s="1"/>
  <c r="G8" i="3"/>
  <c r="H8" i="3"/>
  <c r="H9" i="3" s="1"/>
  <c r="E9" i="3"/>
  <c r="G9" i="3"/>
  <c r="E10" i="3"/>
  <c r="F10" i="3"/>
  <c r="G10" i="3"/>
  <c r="H10" i="3"/>
  <c r="E11" i="3"/>
  <c r="E12" i="3" s="1"/>
  <c r="F11" i="3"/>
  <c r="G11" i="3"/>
  <c r="G12" i="3" s="1"/>
  <c r="H11" i="3"/>
  <c r="F12" i="3"/>
  <c r="H12" i="3"/>
  <c r="E13" i="3"/>
  <c r="F13" i="3"/>
  <c r="G13" i="3"/>
  <c r="H13" i="3"/>
  <c r="E14" i="3"/>
  <c r="F14" i="3"/>
  <c r="F15" i="3" s="1"/>
  <c r="G14" i="3"/>
  <c r="H14" i="3"/>
  <c r="H15" i="3" s="1"/>
  <c r="E15" i="3"/>
  <c r="G15" i="3"/>
  <c r="E16" i="3"/>
  <c r="F16" i="3"/>
  <c r="G16" i="3"/>
  <c r="H16" i="3"/>
  <c r="E17" i="3"/>
  <c r="E18" i="3" s="1"/>
  <c r="F17" i="3"/>
  <c r="G17" i="3"/>
  <c r="G18" i="3" s="1"/>
  <c r="H17" i="3"/>
  <c r="F18" i="3"/>
  <c r="H18" i="3"/>
  <c r="E19" i="3"/>
  <c r="F19" i="3"/>
  <c r="G19" i="3"/>
  <c r="H19" i="3"/>
  <c r="E20" i="3"/>
  <c r="F20" i="3"/>
  <c r="F21" i="3" s="1"/>
  <c r="G20" i="3"/>
  <c r="G21" i="3" s="1"/>
  <c r="H20" i="3"/>
  <c r="H21" i="3" s="1"/>
  <c r="E21" i="3"/>
  <c r="E22" i="3"/>
  <c r="F22" i="3"/>
  <c r="G22" i="3"/>
  <c r="H22" i="3"/>
  <c r="E23" i="3"/>
  <c r="E24" i="3" s="1"/>
  <c r="F23" i="3"/>
  <c r="G23" i="3"/>
  <c r="G24" i="3" s="1"/>
  <c r="H23" i="3"/>
  <c r="F24" i="3"/>
  <c r="H24" i="3"/>
  <c r="E25" i="3"/>
  <c r="F25" i="3"/>
  <c r="G25" i="3"/>
  <c r="H25" i="3"/>
  <c r="E26" i="3"/>
  <c r="F26" i="3"/>
  <c r="G26" i="3"/>
  <c r="G27" i="3" s="1"/>
  <c r="H26" i="3"/>
  <c r="H27" i="3" s="1"/>
  <c r="E27" i="3"/>
  <c r="F27" i="3"/>
  <c r="E28" i="3"/>
  <c r="F28" i="3"/>
  <c r="G28" i="3"/>
  <c r="H28" i="3"/>
  <c r="E29" i="3"/>
  <c r="E30" i="3" s="1"/>
  <c r="F29" i="3"/>
  <c r="G29" i="3"/>
  <c r="G30" i="3" s="1"/>
  <c r="H29" i="3"/>
  <c r="F30" i="3"/>
  <c r="H30" i="3"/>
  <c r="E31" i="3"/>
  <c r="F31" i="3"/>
  <c r="G31" i="3"/>
  <c r="H31" i="3"/>
  <c r="E32" i="3"/>
  <c r="F32" i="3"/>
  <c r="G32" i="3"/>
  <c r="H32" i="3"/>
  <c r="H33" i="3" s="1"/>
  <c r="E33" i="3"/>
  <c r="F33" i="3"/>
  <c r="G33" i="3"/>
  <c r="E34" i="3"/>
  <c r="F34" i="3"/>
  <c r="G34" i="3"/>
  <c r="H34" i="3"/>
  <c r="E35" i="3"/>
  <c r="E36" i="3" s="1"/>
  <c r="F35" i="3"/>
  <c r="G35" i="3"/>
  <c r="G36" i="3" s="1"/>
  <c r="H35" i="3"/>
  <c r="F36" i="3"/>
  <c r="H36" i="3"/>
  <c r="E37" i="3"/>
  <c r="F37" i="3"/>
  <c r="G37" i="3"/>
  <c r="H37" i="3"/>
  <c r="E38" i="3"/>
  <c r="F38" i="3"/>
  <c r="G38" i="3"/>
  <c r="H38" i="3"/>
  <c r="H39" i="3" s="1"/>
  <c r="E39" i="3"/>
  <c r="F39" i="3"/>
  <c r="G39" i="3"/>
  <c r="E40" i="3"/>
  <c r="F40" i="3"/>
  <c r="G40" i="3"/>
  <c r="H40" i="3"/>
  <c r="E41" i="3"/>
  <c r="F41" i="3"/>
  <c r="G41" i="3"/>
  <c r="H41" i="3"/>
  <c r="E42" i="3"/>
  <c r="F42" i="3"/>
  <c r="G42" i="3"/>
  <c r="H42" i="3"/>
  <c r="E43" i="3"/>
  <c r="F43" i="3"/>
  <c r="G43" i="3"/>
  <c r="H43" i="3"/>
  <c r="E44" i="3"/>
  <c r="F44" i="3"/>
  <c r="F45" i="3" s="1"/>
  <c r="G44" i="3"/>
  <c r="H44" i="3"/>
  <c r="H45" i="3" s="1"/>
  <c r="E45" i="3"/>
  <c r="G45" i="3"/>
  <c r="E46" i="3"/>
  <c r="F46" i="3"/>
  <c r="G46" i="3"/>
  <c r="H46" i="3"/>
  <c r="E47" i="3"/>
  <c r="F47" i="3"/>
  <c r="G47" i="3"/>
  <c r="H47" i="3"/>
  <c r="E48" i="3"/>
  <c r="F48" i="3"/>
  <c r="G48" i="3"/>
  <c r="H48" i="3"/>
  <c r="E49" i="3"/>
  <c r="F49" i="3"/>
  <c r="G49" i="3"/>
  <c r="H49" i="3"/>
  <c r="E50" i="3"/>
  <c r="F50" i="3"/>
  <c r="F51" i="3" s="1"/>
  <c r="G50" i="3"/>
  <c r="H50" i="3"/>
  <c r="H51" i="3" s="1"/>
  <c r="E51" i="3"/>
  <c r="G51" i="3"/>
  <c r="E52" i="3"/>
  <c r="F52" i="3"/>
  <c r="G52" i="3"/>
  <c r="H52" i="3"/>
  <c r="E53" i="3"/>
  <c r="F53" i="3"/>
  <c r="G53" i="3"/>
  <c r="H53" i="3"/>
  <c r="E54" i="3"/>
  <c r="F54" i="3"/>
  <c r="G54" i="3"/>
  <c r="H54" i="3"/>
  <c r="E55" i="3"/>
  <c r="F55" i="3"/>
  <c r="G55" i="3"/>
  <c r="H55" i="3"/>
  <c r="E56" i="3"/>
  <c r="F56" i="3"/>
  <c r="G56" i="3"/>
  <c r="H56" i="3"/>
  <c r="H57" i="3" s="1"/>
  <c r="E57" i="3"/>
  <c r="F57" i="3"/>
  <c r="G57" i="3"/>
  <c r="F7" i="3" l="1"/>
  <c r="G7" i="3"/>
  <c r="H7" i="3"/>
  <c r="E7" i="3"/>
</calcChain>
</file>

<file path=xl/sharedStrings.xml><?xml version="1.0" encoding="utf-8"?>
<sst xmlns="http://schemas.openxmlformats.org/spreadsheetml/2006/main" count="435" uniqueCount="366">
  <si>
    <t>REQUEST FOR PERSONNEL ACTION</t>
  </si>
  <si>
    <t>To Be Submitted in Excel Format</t>
  </si>
  <si>
    <t xml:space="preserve">NAME (Last, First Middle) </t>
  </si>
  <si>
    <r>
      <rPr>
        <b/>
        <sz val="10"/>
        <color theme="1"/>
        <rFont val="Arial"/>
        <family val="2"/>
      </rPr>
      <t>PREFERRED NAME</t>
    </r>
    <r>
      <rPr>
        <b/>
        <sz val="11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(For email)</t>
    </r>
  </si>
  <si>
    <t>WORK COUNTY</t>
  </si>
  <si>
    <t>Select One</t>
  </si>
  <si>
    <t>HOME ADDRESS (street, city, state, zip)</t>
  </si>
  <si>
    <t>HOME COUNTY</t>
  </si>
  <si>
    <t>DATE OF BIRTH</t>
  </si>
  <si>
    <r>
      <t xml:space="preserve">SSN OR PERNR           </t>
    </r>
    <r>
      <rPr>
        <sz val="9"/>
        <color rgb="FFFF0000"/>
        <rFont val="Arial"/>
        <family val="2"/>
      </rPr>
      <t>If using SSN, use must encrypt the email.</t>
    </r>
  </si>
  <si>
    <t>ACTION TYPE and REASON</t>
  </si>
  <si>
    <t>POSITION TYPE</t>
  </si>
  <si>
    <t>EFFECTIVE DATE (Start of Action)</t>
  </si>
  <si>
    <t>GENDER</t>
  </si>
  <si>
    <t>RACE</t>
  </si>
  <si>
    <t>COMMENTS (Must provide details - include last day)</t>
  </si>
  <si>
    <t>TIME APPROVER NAME</t>
  </si>
  <si>
    <t>CURRENT TITLE</t>
  </si>
  <si>
    <t>CURRENT SALARY</t>
  </si>
  <si>
    <t>CURRENT GRADE</t>
  </si>
  <si>
    <t>NEW TITLE</t>
  </si>
  <si>
    <t>NEW SALARY</t>
  </si>
  <si>
    <t>NEW GRADE</t>
  </si>
  <si>
    <r>
      <t>FLSA STATUS</t>
    </r>
    <r>
      <rPr>
        <b/>
        <sz val="10"/>
        <color theme="1"/>
        <rFont val="Arial"/>
        <family val="2"/>
      </rPr>
      <t xml:space="preserve"> (Use Form)</t>
    </r>
  </si>
  <si>
    <t>OO PORTION</t>
  </si>
  <si>
    <t>OX PORTION</t>
  </si>
  <si>
    <t>PVA Approval</t>
  </si>
  <si>
    <t>Date</t>
  </si>
  <si>
    <t>For Internal Use:</t>
  </si>
  <si>
    <t>Budget Approval</t>
  </si>
  <si>
    <t>Approval Date</t>
  </si>
  <si>
    <t>HR Approval</t>
  </si>
  <si>
    <t>Processed Date</t>
  </si>
  <si>
    <t xml:space="preserve">PVA Salary Schedule </t>
  </si>
  <si>
    <t>Pay Grade</t>
  </si>
  <si>
    <t>Minimum Qualifications</t>
  </si>
  <si>
    <r>
      <rPr>
        <b/>
        <sz val="11"/>
        <rFont val="Arial"/>
        <family val="2"/>
      </rPr>
      <t>Rate</t>
    </r>
  </si>
  <si>
    <r>
      <rPr>
        <b/>
        <sz val="12"/>
        <rFont val="Arial"/>
        <family val="2"/>
      </rPr>
      <t>Entry</t>
    </r>
  </si>
  <si>
    <t>15%</t>
  </si>
  <si>
    <t>20%</t>
  </si>
  <si>
    <r>
      <rPr>
        <b/>
        <sz val="11"/>
        <rFont val="Arial"/>
        <family val="2"/>
      </rPr>
      <t>Midpoint</t>
    </r>
  </si>
  <si>
    <t>5</t>
  </si>
  <si>
    <t>Under age 18 / Co-op / Summer help</t>
  </si>
  <si>
    <t>Hourly</t>
  </si>
  <si>
    <t>Monthly</t>
  </si>
  <si>
    <t>Annually</t>
  </si>
  <si>
    <t>6</t>
  </si>
  <si>
    <t>7</t>
  </si>
  <si>
    <t>8</t>
  </si>
  <si>
    <t>9</t>
  </si>
  <si>
    <t>10</t>
  </si>
  <si>
    <t>High School Graduate OR GED Earned + 1 Year of Experience</t>
  </si>
  <si>
    <t>11</t>
  </si>
  <si>
    <t>Associate's Degree OR 2 years of Experience</t>
  </si>
  <si>
    <t>12</t>
  </si>
  <si>
    <t>Bachelor's Degree OR 4 Years of Experience</t>
  </si>
  <si>
    <t>13</t>
  </si>
  <si>
    <t>Bachelors Degree + 1 years of Experience OR 5 Years of Experience</t>
  </si>
  <si>
    <t>14</t>
  </si>
  <si>
    <t>Bachelors Degree + 2 years of Experience OR 6 Years of Experience</t>
  </si>
  <si>
    <t>15</t>
  </si>
  <si>
    <t>Bachelors Degree + 3 years of Experience OR 7 Years of Experience</t>
  </si>
  <si>
    <t>16</t>
  </si>
  <si>
    <t>Bachelors Degree + 4 years of Experience OR 8 Years of Experience</t>
  </si>
  <si>
    <t>17</t>
  </si>
  <si>
    <t>Bachelors Degree + 5 years of Experience OR 9 Years of Experience</t>
  </si>
  <si>
    <t>18</t>
  </si>
  <si>
    <t>Bachelors Degree + 6 years of Experience OR 10 Years of Experience</t>
  </si>
  <si>
    <t>Effective September 16, 2026</t>
  </si>
  <si>
    <t xml:space="preserve"> (For use by Property Valuation Administrators updated September 16, 2026)</t>
  </si>
  <si>
    <t>Appointment</t>
  </si>
  <si>
    <t>Rehire</t>
  </si>
  <si>
    <t>Election</t>
  </si>
  <si>
    <t>Six Month Salary Advancement (5%)</t>
  </si>
  <si>
    <t>Promotional Six Month Salary Advancement (5%)</t>
  </si>
  <si>
    <t>Vacancy Promotion</t>
  </si>
  <si>
    <t>OX Salary Increase</t>
  </si>
  <si>
    <t>Promote</t>
  </si>
  <si>
    <t>Demote</t>
  </si>
  <si>
    <t>Name Change</t>
  </si>
  <si>
    <t>Home Address Change</t>
  </si>
  <si>
    <t>Dismissal</t>
  </si>
  <si>
    <t>Separation</t>
  </si>
  <si>
    <t>End of Term</t>
  </si>
  <si>
    <t>Resignation</t>
  </si>
  <si>
    <t>Retirement</t>
  </si>
  <si>
    <t>Transfer</t>
  </si>
  <si>
    <t>Lateral</t>
  </si>
  <si>
    <t>Extended Leave</t>
  </si>
  <si>
    <t>Grade Change</t>
  </si>
  <si>
    <t>Death</t>
  </si>
  <si>
    <t>Other</t>
  </si>
  <si>
    <t>Seasonal/Interim</t>
  </si>
  <si>
    <t>Return Retiree</t>
  </si>
  <si>
    <t>Change in Pay</t>
  </si>
  <si>
    <t>T- Termination</t>
  </si>
  <si>
    <t>T- Time Limit</t>
  </si>
  <si>
    <t>R - Salary</t>
  </si>
  <si>
    <t>R - Lack of Oportunity</t>
  </si>
  <si>
    <t>R - Personal Conflict</t>
  </si>
  <si>
    <t>R - Marriage</t>
  </si>
  <si>
    <t>R - Job Incompatibility</t>
  </si>
  <si>
    <t>R - Return to School</t>
  </si>
  <si>
    <t>R - Health</t>
  </si>
  <si>
    <t>R - Family Reasons</t>
  </si>
  <si>
    <t>R - Job Abandonment</t>
  </si>
  <si>
    <t>R - Moving</t>
  </si>
  <si>
    <t>R - Other</t>
  </si>
  <si>
    <t>R - From Leave</t>
  </si>
  <si>
    <t>D - Time and Attendance</t>
  </si>
  <si>
    <t>D - Work Performance</t>
  </si>
  <si>
    <t>D - Job Abandonment</t>
  </si>
  <si>
    <t>D - Patient / Client Abuse</t>
  </si>
  <si>
    <t>D - Asleep on the Job</t>
  </si>
  <si>
    <t>D - Policy Violation</t>
  </si>
  <si>
    <t>D - Insubordination</t>
  </si>
  <si>
    <t>D - Alcohol / Drug Abuse</t>
  </si>
  <si>
    <t>D - Misconduct</t>
  </si>
  <si>
    <t>D - From Suspension</t>
  </si>
  <si>
    <t>D - Other or From</t>
  </si>
  <si>
    <t>O - Deceased</t>
  </si>
  <si>
    <t>Normal (Retirement)</t>
  </si>
  <si>
    <t>Disability (Retirement)</t>
  </si>
  <si>
    <t>From Leave (Retirement)</t>
  </si>
  <si>
    <t>Early (Retirement)</t>
  </si>
  <si>
    <t>(120)</t>
  </si>
  <si>
    <t>WOODFORD</t>
  </si>
  <si>
    <t>(119)</t>
  </si>
  <si>
    <t>WOLFE</t>
  </si>
  <si>
    <t>(118)</t>
  </si>
  <si>
    <t>WHITLEY</t>
  </si>
  <si>
    <t>(117)</t>
  </si>
  <si>
    <t>WEBSTER</t>
  </si>
  <si>
    <t>(116)</t>
  </si>
  <si>
    <t>WAYNE</t>
  </si>
  <si>
    <t>(115)</t>
  </si>
  <si>
    <t>WASHINGTON</t>
  </si>
  <si>
    <t>(114)</t>
  </si>
  <si>
    <t>WARREN</t>
  </si>
  <si>
    <t>(113)</t>
  </si>
  <si>
    <t>UNION</t>
  </si>
  <si>
    <t>(112)</t>
  </si>
  <si>
    <t>TRIMBLE</t>
  </si>
  <si>
    <t>(111)</t>
  </si>
  <si>
    <t>TRIGG</t>
  </si>
  <si>
    <t>(110)</t>
  </si>
  <si>
    <t>TODD</t>
  </si>
  <si>
    <t>(109)</t>
  </si>
  <si>
    <t>TAYLOR</t>
  </si>
  <si>
    <t>(108)</t>
  </si>
  <si>
    <t>SPENCER</t>
  </si>
  <si>
    <t>(107)</t>
  </si>
  <si>
    <t>SIMPSON</t>
  </si>
  <si>
    <t>(106)</t>
  </si>
  <si>
    <t>SHELBY</t>
  </si>
  <si>
    <t>(105)</t>
  </si>
  <si>
    <t>SCOTT</t>
  </si>
  <si>
    <t>(104)</t>
  </si>
  <si>
    <t>RUSSELL</t>
  </si>
  <si>
    <t>(103)</t>
  </si>
  <si>
    <t>ROWAN</t>
  </si>
  <si>
    <t>(102)</t>
  </si>
  <si>
    <t>ROCKCASTLE</t>
  </si>
  <si>
    <t>(101)</t>
  </si>
  <si>
    <t>ROBERTSON</t>
  </si>
  <si>
    <t>(100)</t>
  </si>
  <si>
    <t>PULASKI</t>
  </si>
  <si>
    <t>(099)</t>
  </si>
  <si>
    <t>POWELL</t>
  </si>
  <si>
    <t>(098)</t>
  </si>
  <si>
    <t>PIKE</t>
  </si>
  <si>
    <t>(097)</t>
  </si>
  <si>
    <t>PERRY</t>
  </si>
  <si>
    <t>(096)</t>
  </si>
  <si>
    <t>PENDLETON</t>
  </si>
  <si>
    <t>(095)</t>
  </si>
  <si>
    <t>OWSLEY</t>
  </si>
  <si>
    <t>(094)</t>
  </si>
  <si>
    <t>OWEN</t>
  </si>
  <si>
    <t>(093)</t>
  </si>
  <si>
    <t>OLDHAM</t>
  </si>
  <si>
    <t>(092)</t>
  </si>
  <si>
    <t>OHIO</t>
  </si>
  <si>
    <t>(091)</t>
  </si>
  <si>
    <t>NICHOLAS</t>
  </si>
  <si>
    <t>(090)</t>
  </si>
  <si>
    <t>NELSON</t>
  </si>
  <si>
    <t>(089)</t>
  </si>
  <si>
    <t>MUHLENBERG</t>
  </si>
  <si>
    <t>(088)</t>
  </si>
  <si>
    <t>MORGAN</t>
  </si>
  <si>
    <t>(087)</t>
  </si>
  <si>
    <t>MONTGOMERY</t>
  </si>
  <si>
    <t>(086)</t>
  </si>
  <si>
    <t>MONROE</t>
  </si>
  <si>
    <t>(085)</t>
  </si>
  <si>
    <t>METCALFE</t>
  </si>
  <si>
    <t>(084)</t>
  </si>
  <si>
    <t>MERCER</t>
  </si>
  <si>
    <t>(083)</t>
  </si>
  <si>
    <t>MENIFEE</t>
  </si>
  <si>
    <t>(082)</t>
  </si>
  <si>
    <t>MEADE</t>
  </si>
  <si>
    <t>(081)</t>
  </si>
  <si>
    <t>MASON</t>
  </si>
  <si>
    <t>(080)</t>
  </si>
  <si>
    <t>MARTIN</t>
  </si>
  <si>
    <t>(079)</t>
  </si>
  <si>
    <t>MARSHALL</t>
  </si>
  <si>
    <t>(078)</t>
  </si>
  <si>
    <t>MARION</t>
  </si>
  <si>
    <t>(077)</t>
  </si>
  <si>
    <t>MAGOFFIN</t>
  </si>
  <si>
    <t>(076)</t>
  </si>
  <si>
    <t>MADISON</t>
  </si>
  <si>
    <t>(075)</t>
  </si>
  <si>
    <t>MCLEAN</t>
  </si>
  <si>
    <t>(074)</t>
  </si>
  <si>
    <t>MCCREARY</t>
  </si>
  <si>
    <t>(073)</t>
  </si>
  <si>
    <t>MCCRACKEN</t>
  </si>
  <si>
    <t>(072)</t>
  </si>
  <si>
    <t>LYON</t>
  </si>
  <si>
    <t>(071)</t>
  </si>
  <si>
    <t>LOGAN</t>
  </si>
  <si>
    <t>(070)</t>
  </si>
  <si>
    <t>LIVINGSTON</t>
  </si>
  <si>
    <t>(069)</t>
  </si>
  <si>
    <t>LINCOLN</t>
  </si>
  <si>
    <t>(068)</t>
  </si>
  <si>
    <t>LEWIS</t>
  </si>
  <si>
    <t>(067)</t>
  </si>
  <si>
    <t>LETCHER</t>
  </si>
  <si>
    <t>(066)</t>
  </si>
  <si>
    <t>LESLIE</t>
  </si>
  <si>
    <t>(065)</t>
  </si>
  <si>
    <t>LEE</t>
  </si>
  <si>
    <t>(064)</t>
  </si>
  <si>
    <t>LAWRENCE</t>
  </si>
  <si>
    <t>(063)</t>
  </si>
  <si>
    <t>LAUREL</t>
  </si>
  <si>
    <t>(062)</t>
  </si>
  <si>
    <t>LARUE</t>
  </si>
  <si>
    <t>(061)</t>
  </si>
  <si>
    <t>KNOX</t>
  </si>
  <si>
    <t>(060)</t>
  </si>
  <si>
    <t>KNOTT</t>
  </si>
  <si>
    <t>(059)</t>
  </si>
  <si>
    <t>KENTON</t>
  </si>
  <si>
    <t>(058)</t>
  </si>
  <si>
    <t>JOHNSON</t>
  </si>
  <si>
    <t>(057)</t>
  </si>
  <si>
    <t>JESSAMINE</t>
  </si>
  <si>
    <t>(056)</t>
  </si>
  <si>
    <t>JEFFERSON</t>
  </si>
  <si>
    <t>(055)</t>
  </si>
  <si>
    <t>JACKSON</t>
  </si>
  <si>
    <t>(054)</t>
  </si>
  <si>
    <t>HOPKINS</t>
  </si>
  <si>
    <t>(053)</t>
  </si>
  <si>
    <t>HICKMAN</t>
  </si>
  <si>
    <t>(052)</t>
  </si>
  <si>
    <t>HENRY</t>
  </si>
  <si>
    <t>(051)</t>
  </si>
  <si>
    <t>HENDERSON</t>
  </si>
  <si>
    <t>(050)</t>
  </si>
  <si>
    <t>HART</t>
  </si>
  <si>
    <t>(049)</t>
  </si>
  <si>
    <t>HARRISON</t>
  </si>
  <si>
    <t>(048)</t>
  </si>
  <si>
    <t>HARLAN</t>
  </si>
  <si>
    <t>(047)</t>
  </si>
  <si>
    <t>HARDIN</t>
  </si>
  <si>
    <t>(046)</t>
  </si>
  <si>
    <t>HANCOCK</t>
  </si>
  <si>
    <t>(045)</t>
  </si>
  <si>
    <t>GREENUP</t>
  </si>
  <si>
    <t>(044)</t>
  </si>
  <si>
    <t>GREEN</t>
  </si>
  <si>
    <t>(043)</t>
  </si>
  <si>
    <t>GRAYSON</t>
  </si>
  <si>
    <t>(042)</t>
  </si>
  <si>
    <t>GRAVES</t>
  </si>
  <si>
    <t>(041)</t>
  </si>
  <si>
    <t>GRANT</t>
  </si>
  <si>
    <t>(040)</t>
  </si>
  <si>
    <t>GARRARD</t>
  </si>
  <si>
    <t>(039)</t>
  </si>
  <si>
    <t>GALLATIN</t>
  </si>
  <si>
    <t>(038)</t>
  </si>
  <si>
    <t>FULTON</t>
  </si>
  <si>
    <t>(037)</t>
  </si>
  <si>
    <t>FRANKLIN</t>
  </si>
  <si>
    <t>(036)</t>
  </si>
  <si>
    <t>FLOYD **</t>
  </si>
  <si>
    <t>(035)</t>
  </si>
  <si>
    <t>FLEMING</t>
  </si>
  <si>
    <t>(034)</t>
  </si>
  <si>
    <t>FAYETTE</t>
  </si>
  <si>
    <t>(033)</t>
  </si>
  <si>
    <t>ESTILL</t>
  </si>
  <si>
    <t>(032)</t>
  </si>
  <si>
    <t>ELLIOTT</t>
  </si>
  <si>
    <t>(031)</t>
  </si>
  <si>
    <t>EDMONSON</t>
  </si>
  <si>
    <t>(030)</t>
  </si>
  <si>
    <t>DAVIESS</t>
  </si>
  <si>
    <t>(029)</t>
  </si>
  <si>
    <t>CUMBERLAND</t>
  </si>
  <si>
    <t>(028)</t>
  </si>
  <si>
    <t>CRITTENDEN</t>
  </si>
  <si>
    <t>(027)</t>
  </si>
  <si>
    <t>CLINTON</t>
  </si>
  <si>
    <t>(026)</t>
  </si>
  <si>
    <t>CLAY</t>
  </si>
  <si>
    <t>(025)</t>
  </si>
  <si>
    <t>CLARK</t>
  </si>
  <si>
    <t>(024)</t>
  </si>
  <si>
    <t>CHRISTIAN</t>
  </si>
  <si>
    <t>(023)</t>
  </si>
  <si>
    <t>CASEY</t>
  </si>
  <si>
    <t>(022)</t>
  </si>
  <si>
    <t>CARTER</t>
  </si>
  <si>
    <t>(021)</t>
  </si>
  <si>
    <t>CARROLL</t>
  </si>
  <si>
    <t>(020)</t>
  </si>
  <si>
    <t>CARLISLE</t>
  </si>
  <si>
    <t>(019)</t>
  </si>
  <si>
    <t>CAMPBELL</t>
  </si>
  <si>
    <t>(018)</t>
  </si>
  <si>
    <t>CALLOWAY</t>
  </si>
  <si>
    <t>(017)</t>
  </si>
  <si>
    <t>CALDWELL</t>
  </si>
  <si>
    <t>(016)</t>
  </si>
  <si>
    <t>BUTLER</t>
  </si>
  <si>
    <t>(015)</t>
  </si>
  <si>
    <t>BULLITT</t>
  </si>
  <si>
    <t>(014)</t>
  </si>
  <si>
    <t>BRECKINRIDGE</t>
  </si>
  <si>
    <t>(013)</t>
  </si>
  <si>
    <t>BREATHITT</t>
  </si>
  <si>
    <t>(012)</t>
  </si>
  <si>
    <t>BRACKEN</t>
  </si>
  <si>
    <t>(011)</t>
  </si>
  <si>
    <t>BOYLE</t>
  </si>
  <si>
    <t>(010)</t>
  </si>
  <si>
    <t>BOYD</t>
  </si>
  <si>
    <t>(009)</t>
  </si>
  <si>
    <t>BOURBON</t>
  </si>
  <si>
    <t>(008)</t>
  </si>
  <si>
    <t>BOONE</t>
  </si>
  <si>
    <t>(007)</t>
  </si>
  <si>
    <t>BELL</t>
  </si>
  <si>
    <t>(006)</t>
  </si>
  <si>
    <t>BATH</t>
  </si>
  <si>
    <t>(005)</t>
  </si>
  <si>
    <t>BARREN</t>
  </si>
  <si>
    <t>(004)</t>
  </si>
  <si>
    <t>BALLARD</t>
  </si>
  <si>
    <t>(003)</t>
  </si>
  <si>
    <t>ANDERSON</t>
  </si>
  <si>
    <t>(002)</t>
  </si>
  <si>
    <t>ALLEN</t>
  </si>
  <si>
    <t>(001)</t>
  </si>
  <si>
    <t>ADAIR</t>
  </si>
  <si>
    <t>ALLEN (002)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</si>
</sst>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$&quot;#,##0.00_);\(&quot;$&quot;#,##0.00\)"/>
    <numFmt numFmtId="44" formatCode="_(&quot;$&quot;* #,##0.00_);_(&quot;$&quot;* \(#,##0.00\);_(&quot;$&quot;* &quot;-&quot;??_);_(@_)"/>
    <numFmt numFmtId="164" formatCode="m/d/yy;@"/>
    <numFmt numFmtId="165" formatCode="[$-409]mmmm\ d\,\ yyyy;@"/>
    <numFmt numFmtId="166" formatCode="&quot;$&quot;#,##0.000"/>
    <numFmt numFmtId="167" formatCode="&quot;$&quot;#,##0.00"/>
    <numFmt numFmtId="168" formatCode="&quot;$&quot;#,##0.000_);\(&quot;$&quot;#,##0.000\)"/>
    <numFmt numFmtId="169" formatCode="0.000"/>
    <numFmt numFmtId="170" formatCode="0_)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sz val="14"/>
      <color theme="1"/>
      <name val="Aptos Narrow"/>
      <family val="2"/>
      <scheme val="minor"/>
    </font>
    <font>
      <b/>
      <sz val="10"/>
      <color theme="1"/>
      <name val="Arial"/>
      <family val="2"/>
    </font>
    <font>
      <i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9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sz val="10"/>
      <color theme="1"/>
      <name val="Aptos Narrow"/>
      <family val="2"/>
      <scheme val="minor"/>
    </font>
    <font>
      <sz val="16"/>
      <color theme="1"/>
      <name val="Segoe Script"/>
      <family val="4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1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1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medium">
        <color theme="0"/>
      </bottom>
      <diagonal/>
    </border>
    <border>
      <left/>
      <right/>
      <top style="thick">
        <color auto="1"/>
      </top>
      <bottom style="medium">
        <color theme="0"/>
      </bottom>
      <diagonal/>
    </border>
    <border>
      <left/>
      <right style="thick">
        <color auto="1"/>
      </right>
      <top style="thick">
        <color auto="1"/>
      </top>
      <bottom style="medium">
        <color theme="0"/>
      </bottom>
      <diagonal/>
    </border>
    <border>
      <left style="thick">
        <color auto="1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ck">
        <color auto="1"/>
      </right>
      <top style="medium">
        <color theme="0"/>
      </top>
      <bottom style="medium">
        <color theme="0"/>
      </bottom>
      <diagonal/>
    </border>
    <border>
      <left style="thick">
        <color auto="1"/>
      </left>
      <right/>
      <top style="medium">
        <color theme="0"/>
      </top>
      <bottom style="medium">
        <color auto="1"/>
      </bottom>
      <diagonal/>
    </border>
    <border>
      <left/>
      <right/>
      <top style="medium">
        <color theme="0"/>
      </top>
      <bottom style="medium">
        <color auto="1"/>
      </bottom>
      <diagonal/>
    </border>
    <border>
      <left/>
      <right style="thick">
        <color auto="1"/>
      </right>
      <top style="medium">
        <color theme="0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1"/>
      </bottom>
      <diagonal/>
    </border>
    <border>
      <left/>
      <right style="thick">
        <color auto="1"/>
      </right>
      <top style="medium">
        <color auto="1"/>
      </top>
      <bottom style="thin">
        <color theme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theme="1"/>
      </top>
      <bottom/>
      <diagonal/>
    </border>
    <border>
      <left/>
      <right style="thick">
        <color auto="1"/>
      </right>
      <top style="thin">
        <color theme="1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ck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medium">
        <color auto="1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auto="1"/>
      </top>
      <bottom style="medium">
        <color theme="0"/>
      </bottom>
      <diagonal/>
    </border>
    <border>
      <left style="medium">
        <color theme="0"/>
      </left>
      <right style="medium">
        <color auto="1"/>
      </right>
      <top style="medium">
        <color auto="1"/>
      </top>
      <bottom style="medium">
        <color theme="0"/>
      </bottom>
      <diagonal/>
    </border>
    <border>
      <left style="medium">
        <color auto="1"/>
      </left>
      <right style="medium">
        <color theme="0"/>
      </right>
      <top style="medium">
        <color theme="0"/>
      </top>
      <bottom style="medium">
        <color auto="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auto="1"/>
      </bottom>
      <diagonal/>
    </border>
    <border>
      <left style="medium">
        <color theme="0"/>
      </left>
      <right style="medium">
        <color auto="1"/>
      </right>
      <top style="medium">
        <color theme="0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theme="8" tint="0.79998168889431442"/>
      </bottom>
      <diagonal/>
    </border>
    <border>
      <left/>
      <right/>
      <top style="medium">
        <color auto="1"/>
      </top>
      <bottom style="thick">
        <color theme="8" tint="0.79998168889431442"/>
      </bottom>
      <diagonal/>
    </border>
    <border>
      <left/>
      <right style="thick">
        <color auto="1"/>
      </right>
      <top style="medium">
        <color auto="1"/>
      </top>
      <bottom style="thick">
        <color theme="8" tint="0.79998168889431442"/>
      </bottom>
      <diagonal/>
    </border>
    <border>
      <left style="thick">
        <color auto="1"/>
      </left>
      <right style="thick">
        <color theme="8" tint="0.79998168889431442"/>
      </right>
      <top style="thick">
        <color theme="8" tint="0.79998168889431442"/>
      </top>
      <bottom style="thick">
        <color theme="8" tint="0.79998168889431442"/>
      </bottom>
      <diagonal/>
    </border>
    <border>
      <left style="thick">
        <color theme="8" tint="0.79998168889431442"/>
      </left>
      <right style="thick">
        <color theme="8" tint="0.79998168889431442"/>
      </right>
      <top style="thick">
        <color theme="8" tint="0.79998168889431442"/>
      </top>
      <bottom style="thick">
        <color theme="8" tint="0.79998168889431442"/>
      </bottom>
      <diagonal/>
    </border>
    <border>
      <left style="thick">
        <color theme="8" tint="0.79998168889431442"/>
      </left>
      <right style="thick">
        <color theme="8" tint="0.79998168889431442"/>
      </right>
      <top style="thick">
        <color theme="8" tint="0.79998168889431442"/>
      </top>
      <bottom style="thick">
        <color theme="8" tint="0.79995117038483843"/>
      </bottom>
      <diagonal/>
    </border>
    <border>
      <left style="thick">
        <color theme="8" tint="0.79998168889431442"/>
      </left>
      <right style="thick">
        <color auto="1"/>
      </right>
      <top style="thick">
        <color theme="8" tint="0.79998168889431442"/>
      </top>
      <bottom style="thick">
        <color theme="8" tint="0.79998168889431442"/>
      </bottom>
      <diagonal/>
    </border>
    <border>
      <left style="thick">
        <color theme="8" tint="0.79998168889431442"/>
      </left>
      <right style="thick">
        <color theme="8" tint="0.79998168889431442"/>
      </right>
      <top/>
      <bottom style="thick">
        <color theme="8" tint="0.79998168889431442"/>
      </bottom>
      <diagonal/>
    </border>
    <border>
      <left style="thick">
        <color theme="8" tint="0.79998168889431442"/>
      </left>
      <right style="thick">
        <color theme="8" tint="0.79998168889431442"/>
      </right>
      <top style="thick">
        <color theme="8" tint="0.79998168889431442"/>
      </top>
      <bottom style="thin">
        <color auto="1"/>
      </bottom>
      <diagonal/>
    </border>
    <border>
      <left style="thick">
        <color theme="8" tint="0.79998168889431442"/>
      </left>
      <right style="thick">
        <color theme="8" tint="0.79998168889431442"/>
      </right>
      <top style="thick">
        <color theme="8" tint="0.79998168889431442"/>
      </top>
      <bottom style="thin">
        <color theme="1"/>
      </bottom>
      <diagonal/>
    </border>
    <border>
      <left style="thick">
        <color theme="8" tint="0.79998168889431442"/>
      </left>
      <right/>
      <top style="thin">
        <color theme="1"/>
      </top>
      <bottom style="thick">
        <color theme="8" tint="0.79998168889431442"/>
      </bottom>
      <diagonal/>
    </border>
    <border>
      <left/>
      <right style="thick">
        <color theme="8" tint="0.79998168889431442"/>
      </right>
      <top style="thin">
        <color theme="1"/>
      </top>
      <bottom style="thick">
        <color theme="8" tint="0.79998168889431442"/>
      </bottom>
      <diagonal/>
    </border>
    <border>
      <left style="thick">
        <color theme="8" tint="0.79998168889431442"/>
      </left>
      <right style="thick">
        <color theme="8" tint="0.79998168889431442"/>
      </right>
      <top/>
      <bottom/>
      <diagonal/>
    </border>
    <border>
      <left style="thick">
        <color theme="8" tint="0.79998168889431442"/>
      </left>
      <right/>
      <top/>
      <bottom/>
      <diagonal/>
    </border>
    <border>
      <left/>
      <right style="thick">
        <color theme="8" tint="0.79998168889431442"/>
      </right>
      <top/>
      <bottom/>
      <diagonal/>
    </border>
    <border>
      <left style="thick">
        <color auto="1"/>
      </left>
      <right style="thick">
        <color theme="8" tint="0.79998168889431442"/>
      </right>
      <top style="thick">
        <color theme="8" tint="0.79998168889431442"/>
      </top>
      <bottom style="thick">
        <color auto="1"/>
      </bottom>
      <diagonal/>
    </border>
    <border>
      <left style="thick">
        <color theme="8" tint="0.79998168889431442"/>
      </left>
      <right style="thick">
        <color theme="8" tint="0.79998168889431442"/>
      </right>
      <top style="thick">
        <color theme="8" tint="0.79998168889431442"/>
      </top>
      <bottom style="thick">
        <color auto="1"/>
      </bottom>
      <diagonal/>
    </border>
    <border>
      <left style="thick">
        <color theme="8" tint="0.79998168889431442"/>
      </left>
      <right style="thick">
        <color theme="8" tint="0.79998168889431442"/>
      </right>
      <top/>
      <bottom style="thick">
        <color auto="1"/>
      </bottom>
      <diagonal/>
    </border>
    <border>
      <left style="thick">
        <color theme="8" tint="0.79998168889431442"/>
      </left>
      <right/>
      <top style="thin">
        <color theme="1"/>
      </top>
      <bottom style="thick">
        <color auto="1"/>
      </bottom>
      <diagonal/>
    </border>
    <border>
      <left/>
      <right style="thick">
        <color theme="8" tint="0.79998168889431442"/>
      </right>
      <top style="thin">
        <color theme="1"/>
      </top>
      <bottom style="thick">
        <color auto="1"/>
      </bottom>
      <diagonal/>
    </border>
    <border>
      <left style="thick">
        <color theme="8" tint="0.79998168889431442"/>
      </left>
      <right style="thick">
        <color auto="1"/>
      </right>
      <top style="thick">
        <color theme="8" tint="0.79998168889431442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theme="0"/>
      </bottom>
      <diagonal/>
    </border>
    <border>
      <left/>
      <right/>
      <top style="thick">
        <color auto="1"/>
      </top>
      <bottom style="thin">
        <color theme="0"/>
      </bottom>
      <diagonal/>
    </border>
    <border>
      <left/>
      <right style="thick">
        <color auto="1"/>
      </right>
      <top style="thick">
        <color auto="1"/>
      </top>
      <bottom style="thin">
        <color theme="0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6" fillId="0" borderId="0"/>
  </cellStyleXfs>
  <cellXfs count="271">
    <xf numFmtId="0" fontId="0" fillId="0" borderId="0" xfId="0"/>
    <xf numFmtId="0" fontId="9" fillId="0" borderId="43" xfId="0" applyFont="1" applyBorder="1" applyAlignment="1" applyProtection="1">
      <alignment horizontal="center" vertical="center"/>
      <protection locked="0"/>
    </xf>
    <xf numFmtId="0" fontId="2" fillId="0" borderId="0" xfId="0" applyFont="1"/>
    <xf numFmtId="0" fontId="9" fillId="0" borderId="47" xfId="0" applyFont="1" applyBorder="1" applyAlignment="1">
      <alignment wrapText="1"/>
    </xf>
    <xf numFmtId="0" fontId="9" fillId="0" borderId="48" xfId="0" applyFont="1" applyBorder="1" applyAlignment="1">
      <alignment wrapText="1"/>
    </xf>
    <xf numFmtId="0" fontId="9" fillId="0" borderId="49" xfId="0" applyFont="1" applyBorder="1" applyAlignment="1">
      <alignment wrapText="1"/>
    </xf>
    <xf numFmtId="0" fontId="9" fillId="0" borderId="50" xfId="0" applyFont="1" applyBorder="1" applyAlignment="1">
      <alignment wrapText="1"/>
    </xf>
    <xf numFmtId="0" fontId="9" fillId="0" borderId="51" xfId="0" applyFont="1" applyBorder="1" applyAlignment="1">
      <alignment wrapText="1"/>
    </xf>
    <xf numFmtId="0" fontId="9" fillId="0" borderId="52" xfId="0" applyFont="1" applyBorder="1" applyAlignment="1">
      <alignment wrapText="1"/>
    </xf>
    <xf numFmtId="0" fontId="9" fillId="0" borderId="53" xfId="0" applyFont="1" applyBorder="1" applyAlignment="1">
      <alignment wrapText="1"/>
    </xf>
    <xf numFmtId="0" fontId="17" fillId="2" borderId="57" xfId="0" applyFont="1" applyFill="1" applyBorder="1" applyAlignment="1">
      <alignment horizontal="right"/>
    </xf>
    <xf numFmtId="0" fontId="0" fillId="2" borderId="58" xfId="0" applyFill="1" applyBorder="1"/>
    <xf numFmtId="0" fontId="0" fillId="2" borderId="59" xfId="0" applyFill="1" applyBorder="1" applyAlignment="1">
      <alignment vertical="top"/>
    </xf>
    <xf numFmtId="0" fontId="0" fillId="2" borderId="60" xfId="0" applyFill="1" applyBorder="1"/>
    <xf numFmtId="0" fontId="9" fillId="2" borderId="57" xfId="0" applyFont="1" applyFill="1" applyBorder="1"/>
    <xf numFmtId="0" fontId="0" fillId="2" borderId="61" xfId="0" applyFill="1" applyBorder="1" applyAlignment="1">
      <alignment vertical="top"/>
    </xf>
    <xf numFmtId="0" fontId="18" fillId="2" borderId="57" xfId="0" applyFont="1" applyFill="1" applyBorder="1" applyAlignment="1">
      <alignment horizontal="right"/>
    </xf>
    <xf numFmtId="0" fontId="0" fillId="2" borderId="62" xfId="0" applyFill="1" applyBorder="1" applyProtection="1">
      <protection locked="0"/>
    </xf>
    <xf numFmtId="0" fontId="19" fillId="2" borderId="58" xfId="0" applyFont="1" applyFill="1" applyBorder="1"/>
    <xf numFmtId="0" fontId="0" fillId="2" borderId="63" xfId="0" applyFill="1" applyBorder="1" applyProtection="1">
      <protection locked="0"/>
    </xf>
    <xf numFmtId="0" fontId="0" fillId="2" borderId="61" xfId="0" applyFill="1" applyBorder="1"/>
    <xf numFmtId="0" fontId="0" fillId="2" borderId="66" xfId="0" applyFill="1" applyBorder="1"/>
    <xf numFmtId="0" fontId="0" fillId="2" borderId="67" xfId="0" applyFill="1" applyBorder="1"/>
    <xf numFmtId="0" fontId="0" fillId="2" borderId="68" xfId="0" applyFill="1" applyBorder="1"/>
    <xf numFmtId="0" fontId="0" fillId="2" borderId="69" xfId="0" applyFill="1" applyBorder="1"/>
    <xf numFmtId="0" fontId="0" fillId="2" borderId="70" xfId="0" applyFill="1" applyBorder="1"/>
    <xf numFmtId="0" fontId="0" fillId="2" borderId="71" xfId="0" applyFill="1" applyBorder="1"/>
    <xf numFmtId="0" fontId="0" fillId="2" borderId="74" xfId="0" applyFill="1" applyBorder="1"/>
    <xf numFmtId="0" fontId="7" fillId="3" borderId="13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42" xfId="0" applyFont="1" applyFill="1" applyBorder="1" applyAlignment="1">
      <alignment horizontal="center" vertical="center"/>
    </xf>
    <xf numFmtId="0" fontId="11" fillId="0" borderId="0" xfId="0" applyFont="1"/>
    <xf numFmtId="0" fontId="23" fillId="0" borderId="0" xfId="0" applyFont="1"/>
    <xf numFmtId="0" fontId="13" fillId="0" borderId="86" xfId="0" applyFont="1" applyBorder="1" applyAlignment="1">
      <alignment horizontal="right"/>
    </xf>
    <xf numFmtId="166" fontId="13" fillId="0" borderId="86" xfId="0" applyNumberFormat="1" applyFont="1" applyBorder="1" applyAlignment="1">
      <alignment horizontal="center"/>
    </xf>
    <xf numFmtId="166" fontId="13" fillId="0" borderId="89" xfId="0" applyNumberFormat="1" applyFont="1" applyBorder="1" applyAlignment="1">
      <alignment horizontal="center"/>
    </xf>
    <xf numFmtId="0" fontId="13" fillId="0" borderId="91" xfId="0" applyFont="1" applyBorder="1" applyAlignment="1">
      <alignment horizontal="right"/>
    </xf>
    <xf numFmtId="7" fontId="13" fillId="0" borderId="91" xfId="1" applyNumberFormat="1" applyFont="1" applyBorder="1" applyAlignment="1">
      <alignment horizontal="center"/>
    </xf>
    <xf numFmtId="167" fontId="13" fillId="0" borderId="91" xfId="0" applyNumberFormat="1" applyFont="1" applyBorder="1" applyAlignment="1">
      <alignment horizontal="center"/>
    </xf>
    <xf numFmtId="167" fontId="13" fillId="0" borderId="92" xfId="0" applyNumberFormat="1" applyFont="1" applyBorder="1" applyAlignment="1">
      <alignment horizontal="center"/>
    </xf>
    <xf numFmtId="0" fontId="13" fillId="0" borderId="95" xfId="0" applyFont="1" applyBorder="1" applyAlignment="1">
      <alignment horizontal="right"/>
    </xf>
    <xf numFmtId="167" fontId="13" fillId="0" borderId="95" xfId="0" applyNumberFormat="1" applyFont="1" applyBorder="1" applyAlignment="1">
      <alignment horizontal="center"/>
    </xf>
    <xf numFmtId="167" fontId="13" fillId="0" borderId="97" xfId="0" applyNumberFormat="1" applyFont="1" applyBorder="1" applyAlignment="1">
      <alignment horizontal="center"/>
    </xf>
    <xf numFmtId="0" fontId="13" fillId="0" borderId="100" xfId="0" applyFont="1" applyBorder="1" applyAlignment="1">
      <alignment horizontal="right"/>
    </xf>
    <xf numFmtId="166" fontId="13" fillId="0" borderId="100" xfId="1" applyNumberFormat="1" applyFont="1" applyBorder="1" applyAlignment="1">
      <alignment horizontal="center"/>
    </xf>
    <xf numFmtId="168" fontId="13" fillId="0" borderId="101" xfId="1" applyNumberFormat="1" applyFont="1" applyBorder="1" applyAlignment="1">
      <alignment horizontal="center"/>
    </xf>
    <xf numFmtId="167" fontId="13" fillId="0" borderId="91" xfId="1" applyNumberFormat="1" applyFont="1" applyBorder="1" applyAlignment="1">
      <alignment horizontal="center"/>
    </xf>
    <xf numFmtId="7" fontId="13" fillId="0" borderId="92" xfId="1" applyNumberFormat="1" applyFont="1" applyBorder="1" applyAlignment="1">
      <alignment horizontal="center"/>
    </xf>
    <xf numFmtId="7" fontId="13" fillId="0" borderId="95" xfId="1" applyNumberFormat="1" applyFont="1" applyBorder="1" applyAlignment="1">
      <alignment horizontal="center"/>
    </xf>
    <xf numFmtId="167" fontId="13" fillId="0" borderId="97" xfId="1" applyNumberFormat="1" applyFont="1" applyBorder="1" applyAlignment="1">
      <alignment horizontal="center"/>
    </xf>
    <xf numFmtId="166" fontId="13" fillId="0" borderId="101" xfId="1" applyNumberFormat="1" applyFont="1" applyBorder="1" applyAlignment="1">
      <alignment horizontal="center"/>
    </xf>
    <xf numFmtId="7" fontId="13" fillId="0" borderId="97" xfId="1" applyNumberFormat="1" applyFont="1" applyBorder="1" applyAlignment="1">
      <alignment horizontal="center"/>
    </xf>
    <xf numFmtId="169" fontId="13" fillId="0" borderId="100" xfId="0" applyNumberFormat="1" applyFont="1" applyBorder="1" applyAlignment="1">
      <alignment horizontal="center"/>
    </xf>
    <xf numFmtId="166" fontId="13" fillId="0" borderId="100" xfId="0" applyNumberFormat="1" applyFont="1" applyBorder="1" applyAlignment="1">
      <alignment horizontal="center"/>
    </xf>
    <xf numFmtId="166" fontId="13" fillId="0" borderId="101" xfId="0" applyNumberFormat="1" applyFont="1" applyBorder="1" applyAlignment="1">
      <alignment horizontal="center"/>
    </xf>
    <xf numFmtId="168" fontId="13" fillId="0" borderId="100" xfId="1" applyNumberFormat="1" applyFont="1" applyBorder="1" applyAlignment="1">
      <alignment horizontal="center"/>
    </xf>
    <xf numFmtId="0" fontId="2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167" fontId="11" fillId="0" borderId="0" xfId="0" applyNumberFormat="1" applyFont="1" applyAlignment="1">
      <alignment horizontal="center"/>
    </xf>
    <xf numFmtId="9" fontId="13" fillId="6" borderId="82" xfId="0" applyNumberFormat="1" applyFont="1" applyFill="1" applyBorder="1" applyAlignment="1">
      <alignment horizontal="center" vertical="center" wrapText="1"/>
    </xf>
    <xf numFmtId="166" fontId="13" fillId="6" borderId="88" xfId="0" applyNumberFormat="1" applyFont="1" applyFill="1" applyBorder="1" applyAlignment="1">
      <alignment horizontal="center"/>
    </xf>
    <xf numFmtId="167" fontId="13" fillId="6" borderId="88" xfId="0" applyNumberFormat="1" applyFont="1" applyFill="1" applyBorder="1" applyAlignment="1">
      <alignment horizontal="center"/>
    </xf>
    <xf numFmtId="167" fontId="13" fillId="6" borderId="96" xfId="0" applyNumberFormat="1" applyFont="1" applyFill="1" applyBorder="1" applyAlignment="1">
      <alignment horizontal="center"/>
    </xf>
    <xf numFmtId="167" fontId="13" fillId="6" borderId="102" xfId="0" applyNumberFormat="1" applyFont="1" applyFill="1" applyBorder="1" applyAlignment="1">
      <alignment horizontal="center"/>
    </xf>
    <xf numFmtId="166" fontId="13" fillId="6" borderId="103" xfId="0" applyNumberFormat="1" applyFont="1" applyFill="1" applyBorder="1" applyAlignment="1">
      <alignment horizontal="center"/>
    </xf>
    <xf numFmtId="167" fontId="11" fillId="6" borderId="0" xfId="0" applyNumberFormat="1" applyFont="1" applyFill="1" applyAlignment="1">
      <alignment horizontal="center"/>
    </xf>
    <xf numFmtId="166" fontId="13" fillId="4" borderId="87" xfId="0" applyNumberFormat="1" applyFont="1" applyFill="1" applyBorder="1" applyAlignment="1">
      <alignment horizontal="center"/>
    </xf>
    <xf numFmtId="167" fontId="13" fillId="4" borderId="87" xfId="0" applyNumberFormat="1" applyFont="1" applyFill="1" applyBorder="1" applyAlignment="1">
      <alignment horizontal="center"/>
    </xf>
    <xf numFmtId="167" fontId="13" fillId="4" borderId="95" xfId="0" applyNumberFormat="1" applyFont="1" applyFill="1" applyBorder="1" applyAlignment="1">
      <alignment horizontal="center"/>
    </xf>
    <xf numFmtId="167" fontId="13" fillId="4" borderId="0" xfId="0" applyNumberFormat="1" applyFont="1" applyFill="1" applyAlignment="1">
      <alignment horizontal="center"/>
    </xf>
    <xf numFmtId="166" fontId="13" fillId="4" borderId="100" xfId="0" applyNumberFormat="1" applyFont="1" applyFill="1" applyBorder="1" applyAlignment="1">
      <alignment horizontal="center"/>
    </xf>
    <xf numFmtId="0" fontId="22" fillId="7" borderId="79" xfId="0" applyFont="1" applyFill="1" applyBorder="1" applyAlignment="1">
      <alignment horizontal="center" vertical="center" wrapText="1"/>
    </xf>
    <xf numFmtId="0" fontId="22" fillId="7" borderId="80" xfId="0" applyFont="1" applyFill="1" applyBorder="1" applyAlignment="1">
      <alignment horizontal="center" vertical="center" wrapText="1"/>
    </xf>
    <xf numFmtId="0" fontId="23" fillId="7" borderId="80" xfId="0" applyFont="1" applyFill="1" applyBorder="1" applyAlignment="1">
      <alignment horizontal="center" vertical="center" wrapText="1"/>
    </xf>
    <xf numFmtId="0" fontId="24" fillId="7" borderId="80" xfId="0" applyFont="1" applyFill="1" applyBorder="1" applyAlignment="1">
      <alignment horizontal="center" vertical="center" wrapText="1"/>
    </xf>
    <xf numFmtId="9" fontId="13" fillId="7" borderId="80" xfId="0" applyNumberFormat="1" applyFont="1" applyFill="1" applyBorder="1" applyAlignment="1">
      <alignment horizontal="center" vertical="center" wrapText="1"/>
    </xf>
    <xf numFmtId="9" fontId="13" fillId="7" borderId="81" xfId="0" applyNumberFormat="1" applyFont="1" applyFill="1" applyBorder="1" applyAlignment="1">
      <alignment horizontal="center" vertical="center" wrapText="1"/>
    </xf>
    <xf numFmtId="0" fontId="23" fillId="7" borderId="83" xfId="0" applyFont="1" applyFill="1" applyBorder="1" applyAlignment="1">
      <alignment horizontal="center" vertical="center" wrapText="1"/>
    </xf>
    <xf numFmtId="0" fontId="13" fillId="7" borderId="100" xfId="0" applyFont="1" applyFill="1" applyBorder="1" applyAlignment="1">
      <alignment horizontal="right"/>
    </xf>
    <xf numFmtId="168" fontId="13" fillId="7" borderId="100" xfId="1" applyNumberFormat="1" applyFont="1" applyFill="1" applyBorder="1" applyAlignment="1">
      <alignment horizontal="center"/>
    </xf>
    <xf numFmtId="166" fontId="13" fillId="7" borderId="87" xfId="0" applyNumberFormat="1" applyFont="1" applyFill="1" applyBorder="1" applyAlignment="1">
      <alignment horizontal="center"/>
    </xf>
    <xf numFmtId="0" fontId="13" fillId="7" borderId="91" xfId="0" applyFont="1" applyFill="1" applyBorder="1" applyAlignment="1">
      <alignment horizontal="right"/>
    </xf>
    <xf numFmtId="7" fontId="13" fillId="7" borderId="91" xfId="1" applyNumberFormat="1" applyFont="1" applyFill="1" applyBorder="1" applyAlignment="1">
      <alignment horizontal="center"/>
    </xf>
    <xf numFmtId="167" fontId="13" fillId="7" borderId="87" xfId="0" applyNumberFormat="1" applyFont="1" applyFill="1" applyBorder="1" applyAlignment="1">
      <alignment horizontal="center"/>
    </xf>
    <xf numFmtId="0" fontId="13" fillId="7" borderId="95" xfId="0" applyFont="1" applyFill="1" applyBorder="1" applyAlignment="1">
      <alignment horizontal="right"/>
    </xf>
    <xf numFmtId="7" fontId="13" fillId="7" borderId="95" xfId="1" applyNumberFormat="1" applyFont="1" applyFill="1" applyBorder="1" applyAlignment="1">
      <alignment horizontal="center"/>
    </xf>
    <xf numFmtId="167" fontId="13" fillId="7" borderId="0" xfId="0" applyNumberFormat="1" applyFont="1" applyFill="1" applyAlignment="1">
      <alignment horizontal="center"/>
    </xf>
    <xf numFmtId="168" fontId="13" fillId="7" borderId="101" xfId="1" applyNumberFormat="1" applyFont="1" applyFill="1" applyBorder="1" applyAlignment="1">
      <alignment horizontal="center"/>
    </xf>
    <xf numFmtId="7" fontId="13" fillId="7" borderId="92" xfId="1" applyNumberFormat="1" applyFont="1" applyFill="1" applyBorder="1" applyAlignment="1">
      <alignment horizontal="center"/>
    </xf>
    <xf numFmtId="7" fontId="13" fillId="7" borderId="97" xfId="1" applyNumberFormat="1" applyFont="1" applyFill="1" applyBorder="1" applyAlignment="1">
      <alignment horizontal="center"/>
    </xf>
    <xf numFmtId="166" fontId="13" fillId="7" borderId="100" xfId="0" applyNumberFormat="1" applyFont="1" applyFill="1" applyBorder="1" applyAlignment="1">
      <alignment horizontal="center"/>
    </xf>
    <xf numFmtId="167" fontId="13" fillId="7" borderId="104" xfId="0" applyNumberFormat="1" applyFont="1" applyFill="1" applyBorder="1" applyAlignment="1">
      <alignment horizontal="center"/>
    </xf>
    <xf numFmtId="166" fontId="13" fillId="7" borderId="101" xfId="0" applyNumberFormat="1" applyFont="1" applyFill="1" applyBorder="1" applyAlignment="1">
      <alignment horizontal="center"/>
    </xf>
    <xf numFmtId="167" fontId="13" fillId="7" borderId="91" xfId="1" applyNumberFormat="1" applyFont="1" applyFill="1" applyBorder="1" applyAlignment="1">
      <alignment horizontal="center"/>
    </xf>
    <xf numFmtId="167" fontId="13" fillId="7" borderId="95" xfId="0" applyNumberFormat="1" applyFont="1" applyFill="1" applyBorder="1" applyAlignment="1">
      <alignment horizontal="center"/>
    </xf>
    <xf numFmtId="167" fontId="13" fillId="7" borderId="92" xfId="1" applyNumberFormat="1" applyFont="1" applyFill="1" applyBorder="1" applyAlignment="1">
      <alignment horizontal="center"/>
    </xf>
    <xf numFmtId="167" fontId="13" fillId="7" borderId="97" xfId="1" applyNumberFormat="1" applyFont="1" applyFill="1" applyBorder="1" applyAlignment="1">
      <alignment horizontal="center"/>
    </xf>
    <xf numFmtId="167" fontId="13" fillId="7" borderId="91" xfId="0" applyNumberFormat="1" applyFont="1" applyFill="1" applyBorder="1" applyAlignment="1">
      <alignment horizontal="center"/>
    </xf>
    <xf numFmtId="167" fontId="13" fillId="7" borderId="92" xfId="0" applyNumberFormat="1" applyFont="1" applyFill="1" applyBorder="1" applyAlignment="1">
      <alignment horizontal="center"/>
    </xf>
    <xf numFmtId="167" fontId="13" fillId="7" borderId="97" xfId="0" applyNumberFormat="1" applyFont="1" applyFill="1" applyBorder="1" applyAlignment="1">
      <alignment horizontal="center"/>
    </xf>
    <xf numFmtId="167" fontId="13" fillId="7" borderId="106" xfId="0" applyNumberFormat="1" applyFont="1" applyFill="1" applyBorder="1" applyAlignment="1">
      <alignment horizontal="center"/>
    </xf>
    <xf numFmtId="167" fontId="13" fillId="6" borderId="106" xfId="0" applyNumberFormat="1" applyFont="1" applyFill="1" applyBorder="1" applyAlignment="1">
      <alignment horizontal="center"/>
    </xf>
    <xf numFmtId="167" fontId="13" fillId="7" borderId="107" xfId="0" applyNumberFormat="1" applyFont="1" applyFill="1" applyBorder="1" applyAlignment="1">
      <alignment horizontal="center"/>
    </xf>
    <xf numFmtId="167" fontId="13" fillId="6" borderId="107" xfId="0" applyNumberFormat="1" applyFont="1" applyFill="1" applyBorder="1" applyAlignment="1">
      <alignment horizontal="center"/>
    </xf>
    <xf numFmtId="167" fontId="13" fillId="7" borderId="105" xfId="0" applyNumberFormat="1" applyFont="1" applyFill="1" applyBorder="1" applyAlignment="1">
      <alignment horizontal="center"/>
    </xf>
    <xf numFmtId="167" fontId="13" fillId="6" borderId="105" xfId="0" applyNumberFormat="1" applyFont="1" applyFill="1" applyBorder="1" applyAlignment="1">
      <alignment horizontal="center"/>
    </xf>
    <xf numFmtId="0" fontId="26" fillId="0" borderId="0" xfId="2"/>
    <xf numFmtId="0" fontId="11" fillId="0" borderId="0" xfId="2" applyFont="1" applyAlignment="1">
      <alignment horizontal="center"/>
    </xf>
    <xf numFmtId="0" fontId="11" fillId="0" borderId="0" xfId="2" applyFont="1"/>
    <xf numFmtId="49" fontId="24" fillId="0" borderId="108" xfId="2" applyNumberFormat="1" applyFont="1" applyBorder="1" applyAlignment="1">
      <alignment horizontal="center"/>
    </xf>
    <xf numFmtId="170" fontId="24" fillId="0" borderId="104" xfId="2" applyNumberFormat="1" applyFont="1" applyBorder="1"/>
    <xf numFmtId="170" fontId="24" fillId="0" borderId="91" xfId="2" applyNumberFormat="1" applyFont="1" applyBorder="1"/>
    <xf numFmtId="170" fontId="24" fillId="0" borderId="108" xfId="2" applyNumberFormat="1" applyFont="1" applyBorder="1"/>
    <xf numFmtId="170" fontId="24" fillId="0" borderId="109" xfId="2" applyNumberFormat="1" applyFont="1" applyBorder="1"/>
    <xf numFmtId="0" fontId="24" fillId="0" borderId="91" xfId="2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9" fillId="0" borderId="30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0" fillId="0" borderId="33" xfId="0" applyBorder="1"/>
    <xf numFmtId="0" fontId="0" fillId="0" borderId="34" xfId="0" applyBorder="1"/>
    <xf numFmtId="0" fontId="0" fillId="0" borderId="25" xfId="0" applyBorder="1"/>
    <xf numFmtId="0" fontId="0" fillId="0" borderId="23" xfId="0" applyBorder="1"/>
    <xf numFmtId="0" fontId="0" fillId="0" borderId="24" xfId="0" applyBorder="1"/>
    <xf numFmtId="164" fontId="11" fillId="0" borderId="35" xfId="0" applyNumberFormat="1" applyFont="1" applyBorder="1" applyAlignment="1" applyProtection="1">
      <alignment horizontal="center" vertical="center"/>
      <protection locked="0"/>
    </xf>
    <xf numFmtId="164" fontId="0" fillId="0" borderId="37" xfId="0" applyNumberFormat="1" applyBorder="1" applyAlignment="1" applyProtection="1">
      <alignment horizontal="center" vertical="center"/>
      <protection locked="0"/>
    </xf>
    <xf numFmtId="1" fontId="9" fillId="0" borderId="36" xfId="0" applyNumberFormat="1" applyFont="1" applyBorder="1" applyAlignment="1" applyProtection="1">
      <alignment horizontal="center" vertical="center"/>
      <protection locked="0"/>
    </xf>
    <xf numFmtId="1" fontId="0" fillId="0" borderId="38" xfId="0" applyNumberForma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center" vertical="center"/>
      <protection locked="0"/>
    </xf>
    <xf numFmtId="0" fontId="12" fillId="0" borderId="29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7" fillId="3" borderId="27" xfId="0" applyFont="1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0" fillId="3" borderId="28" xfId="0" applyFill="1" applyBorder="1" applyAlignment="1">
      <alignment vertical="center"/>
    </xf>
    <xf numFmtId="0" fontId="0" fillId="3" borderId="29" xfId="0" applyFill="1" applyBorder="1" applyAlignment="1">
      <alignment vertical="center"/>
    </xf>
    <xf numFmtId="0" fontId="7" fillId="3" borderId="39" xfId="0" applyFont="1" applyFill="1" applyBorder="1" applyAlignment="1">
      <alignment horizontal="center" vertical="center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165" fontId="13" fillId="0" borderId="32" xfId="0" applyNumberFormat="1" applyFont="1" applyBorder="1" applyAlignment="1" applyProtection="1">
      <alignment horizontal="center" vertical="center"/>
      <protection locked="0"/>
    </xf>
    <xf numFmtId="165" fontId="13" fillId="0" borderId="41" xfId="0" applyNumberFormat="1" applyFont="1" applyBorder="1" applyAlignment="1" applyProtection="1">
      <alignment horizontal="center" vertical="center"/>
      <protection locked="0"/>
    </xf>
    <xf numFmtId="165" fontId="13" fillId="0" borderId="25" xfId="0" applyNumberFormat="1" applyFont="1" applyBorder="1" applyAlignment="1" applyProtection="1">
      <alignment horizontal="center" vertical="center"/>
      <protection locked="0"/>
    </xf>
    <xf numFmtId="165" fontId="13" fillId="0" borderId="26" xfId="0" applyNumberFormat="1" applyFont="1" applyBorder="1" applyAlignment="1" applyProtection="1">
      <alignment horizontal="center" vertical="center"/>
      <protection locked="0"/>
    </xf>
    <xf numFmtId="0" fontId="7" fillId="3" borderId="2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32" xfId="0" applyBorder="1" applyAlignment="1" applyProtection="1">
      <alignment horizontal="center" vertical="top" wrapText="1"/>
      <protection locked="0"/>
    </xf>
    <xf numFmtId="0" fontId="0" fillId="0" borderId="33" xfId="0" applyBorder="1" applyAlignment="1" applyProtection="1">
      <alignment horizontal="center" vertical="top" wrapText="1"/>
      <protection locked="0"/>
    </xf>
    <xf numFmtId="0" fontId="0" fillId="0" borderId="34" xfId="0" applyBorder="1" applyAlignment="1" applyProtection="1">
      <alignment horizontal="center" vertical="top" wrapText="1"/>
      <protection locked="0"/>
    </xf>
    <xf numFmtId="0" fontId="0" fillId="0" borderId="44" xfId="0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45" xfId="0" applyBorder="1" applyAlignment="1" applyProtection="1">
      <alignment horizontal="center" vertical="top" wrapText="1"/>
      <protection locked="0"/>
    </xf>
    <xf numFmtId="0" fontId="0" fillId="0" borderId="25" xfId="0" applyBorder="1" applyAlignment="1" applyProtection="1">
      <alignment horizontal="center" vertical="top" wrapText="1"/>
      <protection locked="0"/>
    </xf>
    <xf numFmtId="0" fontId="0" fillId="0" borderId="23" xfId="0" applyBorder="1" applyAlignment="1" applyProtection="1">
      <alignment horizontal="center" vertical="top" wrapText="1"/>
      <protection locked="0"/>
    </xf>
    <xf numFmtId="0" fontId="0" fillId="0" borderId="24" xfId="0" applyBorder="1" applyAlignment="1" applyProtection="1">
      <alignment horizontal="center" vertical="top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center" vertical="center"/>
      <protection locked="0"/>
    </xf>
    <xf numFmtId="0" fontId="14" fillId="0" borderId="29" xfId="0" applyFont="1" applyBorder="1" applyAlignment="1" applyProtection="1">
      <alignment horizontal="center" vertical="center"/>
      <protection locked="0"/>
    </xf>
    <xf numFmtId="166" fontId="9" fillId="0" borderId="30" xfId="0" applyNumberFormat="1" applyFont="1" applyBorder="1" applyAlignment="1" applyProtection="1">
      <alignment horizontal="center" vertical="center"/>
      <protection locked="0"/>
    </xf>
    <xf numFmtId="166" fontId="14" fillId="0" borderId="28" xfId="0" applyNumberFormat="1" applyFont="1" applyBorder="1" applyAlignment="1" applyProtection="1">
      <alignment horizontal="center" vertical="center"/>
      <protection locked="0"/>
    </xf>
    <xf numFmtId="166" fontId="14" fillId="0" borderId="29" xfId="0" applyNumberFormat="1" applyFont="1" applyBorder="1" applyAlignment="1" applyProtection="1">
      <alignment horizontal="center" vertical="center"/>
      <protection locked="0"/>
    </xf>
    <xf numFmtId="3" fontId="9" fillId="0" borderId="30" xfId="0" applyNumberFormat="1" applyFont="1" applyBorder="1" applyAlignment="1" applyProtection="1">
      <alignment horizontal="center" vertical="center"/>
      <protection locked="0"/>
    </xf>
    <xf numFmtId="3" fontId="14" fillId="0" borderId="29" xfId="0" applyNumberFormat="1" applyFont="1" applyBorder="1" applyAlignment="1" applyProtection="1">
      <alignment horizontal="center" vertical="center"/>
      <protection locked="0"/>
    </xf>
    <xf numFmtId="1" fontId="9" fillId="0" borderId="30" xfId="0" applyNumberFormat="1" applyFont="1" applyBorder="1" applyAlignment="1" applyProtection="1">
      <alignment horizontal="center" vertical="center"/>
      <protection locked="0"/>
    </xf>
    <xf numFmtId="1" fontId="14" fillId="0" borderId="29" xfId="0" applyNumberFormat="1" applyFont="1" applyBorder="1" applyAlignment="1" applyProtection="1">
      <alignment horizontal="center" vertical="center"/>
      <protection locked="0"/>
    </xf>
    <xf numFmtId="0" fontId="7" fillId="3" borderId="33" xfId="0" applyFont="1" applyFill="1" applyBorder="1" applyAlignment="1">
      <alignment horizontal="center" vertical="center"/>
    </xf>
    <xf numFmtId="0" fontId="0" fillId="3" borderId="33" xfId="0" applyFill="1" applyBorder="1" applyAlignment="1">
      <alignment vertical="center"/>
    </xf>
    <xf numFmtId="0" fontId="0" fillId="3" borderId="34" xfId="0" applyFill="1" applyBorder="1" applyAlignment="1">
      <alignment vertical="center"/>
    </xf>
    <xf numFmtId="0" fontId="7" fillId="3" borderId="32" xfId="0" applyFont="1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0" borderId="33" xfId="0" applyBorder="1" applyAlignment="1" applyProtection="1">
      <alignment horizontal="center" vertical="center" wrapText="1"/>
      <protection locked="0"/>
    </xf>
    <xf numFmtId="0" fontId="0" fillId="0" borderId="34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166" fontId="9" fillId="0" borderId="32" xfId="0" applyNumberFormat="1" applyFont="1" applyBorder="1" applyAlignment="1" applyProtection="1">
      <alignment horizontal="center" vertical="center" wrapText="1"/>
      <protection locked="0"/>
    </xf>
    <xf numFmtId="166" fontId="0" fillId="0" borderId="33" xfId="0" applyNumberFormat="1" applyBorder="1" applyAlignment="1" applyProtection="1">
      <alignment wrapText="1"/>
      <protection locked="0"/>
    </xf>
    <xf numFmtId="166" fontId="0" fillId="0" borderId="34" xfId="0" applyNumberFormat="1" applyBorder="1" applyAlignment="1" applyProtection="1">
      <alignment wrapText="1"/>
      <protection locked="0"/>
    </xf>
    <xf numFmtId="166" fontId="0" fillId="0" borderId="44" xfId="0" applyNumberFormat="1" applyBorder="1" applyAlignment="1" applyProtection="1">
      <alignment wrapText="1"/>
      <protection locked="0"/>
    </xf>
    <xf numFmtId="166" fontId="0" fillId="0" borderId="0" xfId="0" applyNumberFormat="1" applyAlignment="1" applyProtection="1">
      <alignment wrapText="1"/>
      <protection locked="0"/>
    </xf>
    <xf numFmtId="166" fontId="0" fillId="0" borderId="45" xfId="0" applyNumberFormat="1" applyBorder="1" applyAlignment="1" applyProtection="1">
      <alignment wrapText="1"/>
      <protection locked="0"/>
    </xf>
    <xf numFmtId="0" fontId="0" fillId="2" borderId="64" xfId="0" applyFill="1" applyBorder="1"/>
    <xf numFmtId="0" fontId="0" fillId="0" borderId="65" xfId="0" applyBorder="1"/>
    <xf numFmtId="14" fontId="0" fillId="2" borderId="63" xfId="0" applyNumberFormat="1" applyFill="1" applyBorder="1" applyProtection="1">
      <protection locked="0"/>
    </xf>
    <xf numFmtId="0" fontId="0" fillId="2" borderId="63" xfId="0" applyFill="1" applyBorder="1" applyProtection="1">
      <protection locked="0"/>
    </xf>
    <xf numFmtId="0" fontId="20" fillId="2" borderId="72" xfId="0" applyFont="1" applyFill="1" applyBorder="1" applyAlignment="1">
      <alignment horizontal="right"/>
    </xf>
    <xf numFmtId="0" fontId="20" fillId="0" borderId="73" xfId="0" applyFont="1" applyBorder="1" applyAlignment="1">
      <alignment horizontal="right"/>
    </xf>
    <xf numFmtId="0" fontId="7" fillId="5" borderId="32" xfId="0" applyFont="1" applyFill="1" applyBorder="1" applyAlignment="1">
      <alignment vertical="top" wrapText="1"/>
    </xf>
    <xf numFmtId="0" fontId="0" fillId="5" borderId="44" xfId="0" applyFill="1" applyBorder="1" applyAlignment="1">
      <alignment wrapText="1"/>
    </xf>
    <xf numFmtId="0" fontId="0" fillId="5" borderId="25" xfId="0" applyFill="1" applyBorder="1" applyAlignment="1">
      <alignment wrapText="1"/>
    </xf>
    <xf numFmtId="0" fontId="15" fillId="5" borderId="33" xfId="0" applyFont="1" applyFill="1" applyBorder="1" applyAlignment="1" applyProtection="1">
      <alignment vertical="center" wrapText="1"/>
      <protection locked="0"/>
    </xf>
    <xf numFmtId="0" fontId="15" fillId="5" borderId="33" xfId="0" applyFont="1" applyFill="1" applyBorder="1" applyAlignment="1">
      <alignment vertical="center" wrapText="1"/>
    </xf>
    <xf numFmtId="0" fontId="15" fillId="5" borderId="34" xfId="0" applyFont="1" applyFill="1" applyBorder="1" applyAlignment="1">
      <alignment vertical="center" wrapText="1"/>
    </xf>
    <xf numFmtId="0" fontId="15" fillId="5" borderId="0" xfId="0" applyFont="1" applyFill="1" applyAlignment="1">
      <alignment vertical="center" wrapText="1"/>
    </xf>
    <xf numFmtId="0" fontId="15" fillId="5" borderId="45" xfId="0" applyFont="1" applyFill="1" applyBorder="1" applyAlignment="1">
      <alignment vertical="center" wrapText="1"/>
    </xf>
    <xf numFmtId="0" fontId="15" fillId="5" borderId="23" xfId="0" applyFont="1" applyFill="1" applyBorder="1" applyAlignment="1">
      <alignment vertical="center" wrapText="1"/>
    </xf>
    <xf numFmtId="0" fontId="15" fillId="5" borderId="24" xfId="0" applyFont="1" applyFill="1" applyBorder="1" applyAlignment="1">
      <alignment vertical="center" wrapText="1"/>
    </xf>
    <xf numFmtId="0" fontId="0" fillId="5" borderId="34" xfId="0" applyFill="1" applyBorder="1" applyAlignment="1">
      <alignment wrapText="1"/>
    </xf>
    <xf numFmtId="14" fontId="16" fillId="5" borderId="44" xfId="0" applyNumberFormat="1" applyFont="1" applyFill="1" applyBorder="1" applyAlignment="1" applyProtection="1">
      <alignment horizontal="center" vertical="center" wrapText="1"/>
      <protection locked="0"/>
    </xf>
    <xf numFmtId="0" fontId="16" fillId="5" borderId="45" xfId="0" applyFont="1" applyFill="1" applyBorder="1" applyAlignment="1">
      <alignment horizontal="center" vertical="center" wrapText="1"/>
    </xf>
    <xf numFmtId="0" fontId="16" fillId="5" borderId="25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17" fillId="2" borderId="54" xfId="0" applyFont="1" applyFill="1" applyBorder="1"/>
    <xf numFmtId="0" fontId="0" fillId="0" borderId="55" xfId="0" applyBorder="1"/>
    <xf numFmtId="0" fontId="0" fillId="0" borderId="56" xfId="0" applyBorder="1"/>
    <xf numFmtId="0" fontId="21" fillId="0" borderId="75" xfId="0" applyFont="1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22" fillId="0" borderId="46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78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0" borderId="90" xfId="0" applyFont="1" applyBorder="1" applyAlignment="1">
      <alignment horizontal="center" vertical="center"/>
    </xf>
    <xf numFmtId="0" fontId="13" fillId="0" borderId="93" xfId="0" applyFont="1" applyBorder="1" applyAlignment="1">
      <alignment horizontal="center" vertical="center"/>
    </xf>
    <xf numFmtId="0" fontId="25" fillId="0" borderId="85" xfId="0" applyFont="1" applyBorder="1" applyAlignment="1">
      <alignment horizontal="center" vertical="center" wrapText="1"/>
    </xf>
    <xf numFmtId="0" fontId="25" fillId="0" borderId="94" xfId="0" applyFont="1" applyBorder="1" applyAlignment="1">
      <alignment horizontal="center" vertical="center" wrapText="1"/>
    </xf>
    <xf numFmtId="0" fontId="13" fillId="7" borderId="98" xfId="0" applyFont="1" applyFill="1" applyBorder="1" applyAlignment="1">
      <alignment horizontal="center" vertical="center"/>
    </xf>
    <xf numFmtId="0" fontId="13" fillId="7" borderId="90" xfId="0" applyFont="1" applyFill="1" applyBorder="1" applyAlignment="1">
      <alignment horizontal="center" vertical="center"/>
    </xf>
    <xf numFmtId="0" fontId="13" fillId="7" borderId="93" xfId="0" applyFont="1" applyFill="1" applyBorder="1" applyAlignment="1">
      <alignment horizontal="center" vertical="center"/>
    </xf>
    <xf numFmtId="0" fontId="25" fillId="7" borderId="99" xfId="0" applyFont="1" applyFill="1" applyBorder="1" applyAlignment="1">
      <alignment horizontal="center" vertical="center" wrapText="1"/>
    </xf>
    <xf numFmtId="0" fontId="2" fillId="7" borderId="85" xfId="0" applyFont="1" applyFill="1" applyBorder="1" applyAlignment="1">
      <alignment horizontal="center" vertical="center" wrapText="1"/>
    </xf>
    <xf numFmtId="0" fontId="2" fillId="7" borderId="94" xfId="0" applyFont="1" applyFill="1" applyBorder="1" applyAlignment="1">
      <alignment horizontal="center" vertical="center" wrapText="1"/>
    </xf>
    <xf numFmtId="0" fontId="13" fillId="0" borderId="98" xfId="0" applyFont="1" applyBorder="1" applyAlignment="1">
      <alignment horizontal="center" vertical="center"/>
    </xf>
    <xf numFmtId="0" fontId="25" fillId="0" borderId="99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2" fillId="0" borderId="94" xfId="0" applyFont="1" applyBorder="1" applyAlignment="1">
      <alignment horizontal="center" vertical="center" wrapText="1"/>
    </xf>
    <xf numFmtId="0" fontId="25" fillId="4" borderId="99" xfId="0" applyFont="1" applyFill="1" applyBorder="1" applyAlignment="1">
      <alignment horizontal="center" vertical="center" wrapText="1"/>
    </xf>
    <xf numFmtId="0" fontId="2" fillId="4" borderId="85" xfId="0" applyFont="1" applyFill="1" applyBorder="1" applyAlignment="1">
      <alignment horizontal="center" vertical="center" wrapText="1"/>
    </xf>
    <xf numFmtId="0" fontId="2" fillId="4" borderId="94" xfId="0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" xfId="2" xr:uid="{14E3523C-F667-4215-9B35-CF0C176574B4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6" formatCode="&quot;$&quot;#,##0.000"/>
      <fill>
        <patternFill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7" formatCode="&quot;$&quot;#,##0.00"/>
      <fill>
        <patternFill>
          <fgColor indexed="64"/>
          <bgColor rgb="FFFF6699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ck">
          <color auto="1"/>
        </top>
        <bottom style="thin">
          <color auto="1"/>
        </bottom>
      </border>
    </dxf>
    <dxf>
      <fill>
        <patternFill>
          <fgColor indexed="64"/>
          <bgColor rgb="FFFF6699"/>
        </patternFill>
      </fill>
    </dxf>
    <dxf>
      <border outline="0">
        <bottom style="thick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3" formatCode="0%"/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380066</xdr:colOff>
      <xdr:row>2</xdr:row>
      <xdr:rowOff>528304</xdr:rowOff>
    </xdr:from>
    <xdr:ext cx="5729269" cy="195645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84E20A8-62C5-4324-B43D-56CC2070CE59}"/>
            </a:ext>
          </a:extLst>
        </xdr:cNvPr>
        <xdr:cNvSpPr/>
      </xdr:nvSpPr>
      <xdr:spPr>
        <a:xfrm>
          <a:off x="380066" y="575929"/>
          <a:ext cx="5729269" cy="195645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11500" b="0" cap="none" spc="0" baseline="0">
            <a:ln w="0"/>
            <a:solidFill>
              <a:srgbClr val="FF6699"/>
            </a:solidFill>
            <a:effectLst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4103B7-4976-4FAB-BDB3-9066ABD711A9}" name="Table1" displayName="Table1" ref="G3:H45" totalsRowShown="0" headerRowDxfId="5" dataDxfId="3" headerRowBorderDxfId="4" tableBorderDxfId="2">
  <autoFilter ref="G3:H45" xr:uid="{DE5882B5-359E-447D-B37A-C554223E0C19}"/>
  <tableColumns count="2">
    <tableColumn id="1" xr3:uid="{8A2488E9-4231-4D0E-AD59-8C05DF91E388}" name="15%" dataDxfId="1">
      <calculatedColumnFormula>D4*1.15+0.01</calculatedColumnFormula>
    </tableColumn>
    <tableColumn id="2" xr3:uid="{F655BD4A-9427-4E08-86F6-B79E6ABFF5CA}" name="20%" dataDxfId="0">
      <calculatedColumnFormula>D4*1.2</calculatedColumnFormula>
    </tableColumn>
  </tableColumns>
  <tableStyleInfo name="TableStyleMedium2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58C4-C912-4D9F-BF98-43822CD1CFFE}">
  <dimension ref="A1:I39"/>
  <sheetViews>
    <sheetView tabSelected="1" workbookViewId="0">
      <selection activeCell="J10" sqref="J10"/>
    </sheetView>
  </sheetViews>
  <sheetFormatPr defaultRowHeight="15" x14ac:dyDescent="0.25"/>
  <cols>
    <col min="1" max="1" width="20.85546875" customWidth="1"/>
    <col min="2" max="2" width="0.140625" hidden="1" customWidth="1"/>
    <col min="3" max="3" width="20.7109375" customWidth="1"/>
    <col min="4" max="4" width="1.85546875" customWidth="1"/>
    <col min="5" max="5" width="14.42578125" customWidth="1"/>
    <col min="6" max="6" width="10.85546875" customWidth="1"/>
    <col min="7" max="7" width="14.5703125" customWidth="1"/>
    <col min="8" max="8" width="20.5703125" customWidth="1"/>
  </cols>
  <sheetData>
    <row r="1" spans="1:9" ht="20.25" thickTop="1" thickBot="1" x14ac:dyDescent="0.3">
      <c r="A1" s="117" t="s">
        <v>0</v>
      </c>
      <c r="B1" s="118"/>
      <c r="C1" s="118"/>
      <c r="D1" s="118"/>
      <c r="E1" s="118"/>
      <c r="F1" s="118"/>
      <c r="G1" s="118"/>
      <c r="H1" s="119"/>
    </row>
    <row r="2" spans="1:9" ht="15.75" thickBot="1" x14ac:dyDescent="0.3">
      <c r="A2" s="120" t="s">
        <v>1</v>
      </c>
      <c r="B2" s="121"/>
      <c r="C2" s="121"/>
      <c r="D2" s="121"/>
      <c r="E2" s="121"/>
      <c r="F2" s="121"/>
      <c r="G2" s="121"/>
      <c r="H2" s="122"/>
    </row>
    <row r="3" spans="1:9" ht="24" customHeight="1" thickBot="1" x14ac:dyDescent="0.3">
      <c r="A3" s="123" t="s">
        <v>69</v>
      </c>
      <c r="B3" s="124"/>
      <c r="C3" s="124"/>
      <c r="D3" s="124"/>
      <c r="E3" s="124"/>
      <c r="F3" s="124"/>
      <c r="G3" s="124"/>
      <c r="H3" s="125"/>
    </row>
    <row r="4" spans="1:9" x14ac:dyDescent="0.25">
      <c r="A4" s="126" t="s">
        <v>2</v>
      </c>
      <c r="B4" s="127"/>
      <c r="C4" s="128"/>
      <c r="D4" s="129" t="s">
        <v>3</v>
      </c>
      <c r="E4" s="127"/>
      <c r="F4" s="128"/>
      <c r="G4" s="130" t="s">
        <v>4</v>
      </c>
      <c r="H4" s="131"/>
    </row>
    <row r="5" spans="1:9" x14ac:dyDescent="0.25">
      <c r="A5" s="147"/>
      <c r="B5" s="148"/>
      <c r="C5" s="149"/>
      <c r="D5" s="153"/>
      <c r="E5" s="154"/>
      <c r="F5" s="155"/>
      <c r="G5" s="159" t="s">
        <v>5</v>
      </c>
      <c r="H5" s="160"/>
    </row>
    <row r="6" spans="1:9" ht="21.75" customHeight="1" thickBot="1" x14ac:dyDescent="0.3">
      <c r="A6" s="150"/>
      <c r="B6" s="151"/>
      <c r="C6" s="152"/>
      <c r="D6" s="156"/>
      <c r="E6" s="157"/>
      <c r="F6" s="158"/>
      <c r="G6" s="161"/>
      <c r="H6" s="162"/>
    </row>
    <row r="7" spans="1:9" ht="51.75" thickBot="1" x14ac:dyDescent="0.3">
      <c r="A7" s="163" t="s">
        <v>6</v>
      </c>
      <c r="B7" s="164"/>
      <c r="C7" s="165"/>
      <c r="D7" s="166" t="s">
        <v>7</v>
      </c>
      <c r="E7" s="167"/>
      <c r="F7" s="168"/>
      <c r="G7" s="28" t="s">
        <v>8</v>
      </c>
      <c r="H7" s="29" t="s">
        <v>9</v>
      </c>
    </row>
    <row r="8" spans="1:9" ht="27" customHeight="1" thickBot="1" x14ac:dyDescent="0.3">
      <c r="A8" s="132"/>
      <c r="B8" s="133"/>
      <c r="C8" s="134"/>
      <c r="D8" s="135" t="s">
        <v>365</v>
      </c>
      <c r="E8" s="136"/>
      <c r="F8" s="137"/>
      <c r="G8" s="141"/>
      <c r="H8" s="143"/>
    </row>
    <row r="9" spans="1:9" ht="24.75" customHeight="1" thickBot="1" x14ac:dyDescent="0.3">
      <c r="A9" s="132"/>
      <c r="B9" s="145"/>
      <c r="C9" s="146"/>
      <c r="D9" s="138"/>
      <c r="E9" s="139"/>
      <c r="F9" s="140"/>
      <c r="G9" s="142"/>
      <c r="H9" s="144"/>
    </row>
    <row r="10" spans="1:9" ht="15.75" thickBot="1" x14ac:dyDescent="0.3">
      <c r="A10" s="163" t="s">
        <v>10</v>
      </c>
      <c r="B10" s="164"/>
      <c r="C10" s="165"/>
      <c r="D10" s="166" t="s">
        <v>11</v>
      </c>
      <c r="E10" s="169"/>
      <c r="F10" s="170"/>
      <c r="G10" s="166" t="s">
        <v>12</v>
      </c>
      <c r="H10" s="171"/>
    </row>
    <row r="11" spans="1:9" ht="17.25" customHeight="1" x14ac:dyDescent="0.25">
      <c r="A11" s="172" t="s">
        <v>70</v>
      </c>
      <c r="B11" s="173"/>
      <c r="C11" s="176" t="s">
        <v>84</v>
      </c>
      <c r="D11" s="172" t="s">
        <v>5</v>
      </c>
      <c r="E11" s="178"/>
      <c r="F11" s="173"/>
      <c r="G11" s="180"/>
      <c r="H11" s="181"/>
    </row>
    <row r="12" spans="1:9" ht="18.75" customHeight="1" thickBot="1" x14ac:dyDescent="0.3">
      <c r="A12" s="174"/>
      <c r="B12" s="175"/>
      <c r="C12" s="177"/>
      <c r="D12" s="174"/>
      <c r="E12" s="179"/>
      <c r="F12" s="175"/>
      <c r="G12" s="182"/>
      <c r="H12" s="183"/>
    </row>
    <row r="13" spans="1:9" ht="15.75" thickBot="1" x14ac:dyDescent="0.3">
      <c r="A13" s="30" t="s">
        <v>13</v>
      </c>
      <c r="B13" s="166" t="s">
        <v>14</v>
      </c>
      <c r="C13" s="165"/>
      <c r="D13" s="166" t="s">
        <v>15</v>
      </c>
      <c r="E13" s="184"/>
      <c r="F13" s="184"/>
      <c r="G13" s="184"/>
      <c r="H13" s="185"/>
    </row>
    <row r="14" spans="1:9" ht="25.5" customHeight="1" thickBot="1" x14ac:dyDescent="0.3">
      <c r="A14" s="1" t="s">
        <v>5</v>
      </c>
      <c r="B14" s="174" t="s">
        <v>5</v>
      </c>
      <c r="C14" s="186"/>
      <c r="D14" s="187"/>
      <c r="E14" s="188"/>
      <c r="F14" s="188"/>
      <c r="G14" s="188"/>
      <c r="H14" s="189"/>
    </row>
    <row r="15" spans="1:9" ht="19.5" customHeight="1" x14ac:dyDescent="0.25">
      <c r="A15" s="126" t="s">
        <v>16</v>
      </c>
      <c r="B15" s="127"/>
      <c r="C15" s="128"/>
      <c r="D15" s="190"/>
      <c r="E15" s="191"/>
      <c r="F15" s="191"/>
      <c r="G15" s="191"/>
      <c r="H15" s="192"/>
      <c r="I15" s="2"/>
    </row>
    <row r="16" spans="1:9" x14ac:dyDescent="0.25">
      <c r="A16" s="196"/>
      <c r="B16" s="197"/>
      <c r="C16" s="197"/>
      <c r="D16" s="190"/>
      <c r="E16" s="191"/>
      <c r="F16" s="191"/>
      <c r="G16" s="191"/>
      <c r="H16" s="192"/>
    </row>
    <row r="17" spans="1:9" ht="15.75" thickBot="1" x14ac:dyDescent="0.3">
      <c r="A17" s="196"/>
      <c r="B17" s="197"/>
      <c r="C17" s="197"/>
      <c r="D17" s="193"/>
      <c r="E17" s="194"/>
      <c r="F17" s="194"/>
      <c r="G17" s="194"/>
      <c r="H17" s="195"/>
      <c r="I17" s="2"/>
    </row>
    <row r="18" spans="1:9" ht="15.75" thickBot="1" x14ac:dyDescent="0.3">
      <c r="A18" s="166" t="s">
        <v>17</v>
      </c>
      <c r="B18" s="164"/>
      <c r="C18" s="165"/>
      <c r="D18" s="166" t="s">
        <v>18</v>
      </c>
      <c r="E18" s="167"/>
      <c r="F18" s="165"/>
      <c r="G18" s="184" t="s">
        <v>19</v>
      </c>
      <c r="H18" s="165"/>
    </row>
    <row r="19" spans="1:9" ht="30.75" customHeight="1" thickBot="1" x14ac:dyDescent="0.3">
      <c r="A19" s="132"/>
      <c r="B19" s="198"/>
      <c r="C19" s="199"/>
      <c r="D19" s="200"/>
      <c r="E19" s="201"/>
      <c r="F19" s="202"/>
      <c r="G19" s="203"/>
      <c r="H19" s="204"/>
    </row>
    <row r="20" spans="1:9" ht="15.75" thickBot="1" x14ac:dyDescent="0.3">
      <c r="A20" s="166" t="s">
        <v>20</v>
      </c>
      <c r="B20" s="167"/>
      <c r="C20" s="168"/>
      <c r="D20" s="166" t="s">
        <v>21</v>
      </c>
      <c r="E20" s="184"/>
      <c r="F20" s="185"/>
      <c r="G20" s="166" t="s">
        <v>22</v>
      </c>
      <c r="H20" s="185"/>
    </row>
    <row r="21" spans="1:9" ht="27.75" customHeight="1" thickBot="1" x14ac:dyDescent="0.3">
      <c r="A21" s="132"/>
      <c r="B21" s="198"/>
      <c r="C21" s="199"/>
      <c r="D21" s="200"/>
      <c r="E21" s="201"/>
      <c r="F21" s="202"/>
      <c r="G21" s="205"/>
      <c r="H21" s="206"/>
    </row>
    <row r="22" spans="1:9" ht="15.75" thickBot="1" x14ac:dyDescent="0.3">
      <c r="A22" s="166" t="s">
        <v>23</v>
      </c>
      <c r="B22" s="164"/>
      <c r="C22" s="165"/>
      <c r="D22" s="207" t="s">
        <v>24</v>
      </c>
      <c r="E22" s="208"/>
      <c r="F22" s="209"/>
      <c r="G22" s="210" t="s">
        <v>25</v>
      </c>
      <c r="H22" s="211"/>
    </row>
    <row r="23" spans="1:9" x14ac:dyDescent="0.25">
      <c r="A23" s="172" t="s">
        <v>5</v>
      </c>
      <c r="B23" s="212"/>
      <c r="C23" s="213"/>
      <c r="D23" s="217"/>
      <c r="E23" s="218"/>
      <c r="F23" s="219"/>
      <c r="G23" s="217"/>
      <c r="H23" s="219"/>
    </row>
    <row r="24" spans="1:9" ht="15.75" thickBot="1" x14ac:dyDescent="0.3">
      <c r="A24" s="214"/>
      <c r="B24" s="215"/>
      <c r="C24" s="216"/>
      <c r="D24" s="220"/>
      <c r="E24" s="221"/>
      <c r="F24" s="222"/>
      <c r="G24" s="220"/>
      <c r="H24" s="222"/>
    </row>
    <row r="25" spans="1:9" ht="15.75" thickBot="1" x14ac:dyDescent="0.3">
      <c r="A25" s="3"/>
      <c r="B25" s="4"/>
      <c r="C25" s="4"/>
      <c r="D25" s="5"/>
      <c r="E25" s="5"/>
      <c r="F25" s="5"/>
      <c r="G25" s="5"/>
      <c r="H25" s="6"/>
    </row>
    <row r="26" spans="1:9" x14ac:dyDescent="0.25">
      <c r="A26" s="229" t="s">
        <v>26</v>
      </c>
      <c r="B26" s="232"/>
      <c r="C26" s="233"/>
      <c r="D26" s="233"/>
      <c r="E26" s="233"/>
      <c r="F26" s="234"/>
      <c r="G26" s="229" t="s">
        <v>27</v>
      </c>
      <c r="H26" s="239"/>
    </row>
    <row r="27" spans="1:9" x14ac:dyDescent="0.25">
      <c r="A27" s="230"/>
      <c r="B27" s="235"/>
      <c r="C27" s="235"/>
      <c r="D27" s="235"/>
      <c r="E27" s="235"/>
      <c r="F27" s="236"/>
      <c r="G27" s="240"/>
      <c r="H27" s="241"/>
    </row>
    <row r="28" spans="1:9" ht="15.75" thickBot="1" x14ac:dyDescent="0.3">
      <c r="A28" s="231"/>
      <c r="B28" s="237"/>
      <c r="C28" s="237"/>
      <c r="D28" s="237"/>
      <c r="E28" s="237"/>
      <c r="F28" s="238"/>
      <c r="G28" s="242"/>
      <c r="H28" s="243"/>
    </row>
    <row r="29" spans="1:9" ht="15.75" thickBot="1" x14ac:dyDescent="0.3">
      <c r="A29" s="7"/>
      <c r="B29" s="8"/>
      <c r="C29" s="8"/>
      <c r="D29" s="8"/>
      <c r="E29" s="8"/>
      <c r="F29" s="8"/>
      <c r="G29" s="8"/>
      <c r="H29" s="9"/>
    </row>
    <row r="30" spans="1:9" ht="15.75" thickBot="1" x14ac:dyDescent="0.3">
      <c r="A30" s="244" t="s">
        <v>28</v>
      </c>
      <c r="B30" s="245"/>
      <c r="C30" s="245"/>
      <c r="D30" s="245"/>
      <c r="E30" s="245"/>
      <c r="F30" s="245"/>
      <c r="G30" s="245"/>
      <c r="H30" s="246"/>
    </row>
    <row r="31" spans="1:9" ht="16.5" thickTop="1" thickBot="1" x14ac:dyDescent="0.3">
      <c r="A31" s="10"/>
      <c r="B31" s="11"/>
      <c r="C31" s="12"/>
      <c r="D31" s="11"/>
      <c r="E31" s="11"/>
      <c r="F31" s="11"/>
      <c r="G31" s="11"/>
      <c r="H31" s="13"/>
    </row>
    <row r="32" spans="1:9" ht="16.5" thickTop="1" thickBot="1" x14ac:dyDescent="0.3">
      <c r="A32" s="14"/>
      <c r="B32" s="11"/>
      <c r="C32" s="15"/>
      <c r="D32" s="11"/>
      <c r="E32" s="11"/>
      <c r="F32" s="11"/>
      <c r="G32" s="11"/>
      <c r="H32" s="13"/>
    </row>
    <row r="33" spans="1:8" ht="16.5" thickTop="1" thickBot="1" x14ac:dyDescent="0.3">
      <c r="A33" s="16" t="s">
        <v>29</v>
      </c>
      <c r="B33" s="11"/>
      <c r="C33" s="17"/>
      <c r="D33" s="11"/>
      <c r="E33" s="18" t="s">
        <v>30</v>
      </c>
      <c r="F33" s="225"/>
      <c r="G33" s="226"/>
      <c r="H33" s="13"/>
    </row>
    <row r="34" spans="1:8" ht="16.5" thickTop="1" thickBot="1" x14ac:dyDescent="0.3">
      <c r="A34" s="14"/>
      <c r="B34" s="11"/>
      <c r="C34" s="20"/>
      <c r="D34" s="11"/>
      <c r="E34" s="11"/>
      <c r="F34" s="223"/>
      <c r="G34" s="224"/>
      <c r="H34" s="13"/>
    </row>
    <row r="35" spans="1:8" ht="16.5" thickTop="1" thickBot="1" x14ac:dyDescent="0.3">
      <c r="A35" s="14"/>
      <c r="B35" s="11"/>
      <c r="C35" s="21"/>
      <c r="D35" s="11"/>
      <c r="E35" s="11"/>
      <c r="F35" s="22"/>
      <c r="G35" s="23"/>
      <c r="H35" s="13"/>
    </row>
    <row r="36" spans="1:8" ht="16.5" thickTop="1" thickBot="1" x14ac:dyDescent="0.3">
      <c r="A36" s="14"/>
      <c r="B36" s="11"/>
      <c r="C36" s="21"/>
      <c r="D36" s="11"/>
      <c r="E36" s="11"/>
      <c r="F36" s="22"/>
      <c r="G36" s="23"/>
      <c r="H36" s="13"/>
    </row>
    <row r="37" spans="1:8" ht="16.5" thickTop="1" thickBot="1" x14ac:dyDescent="0.3">
      <c r="A37" s="16" t="s">
        <v>31</v>
      </c>
      <c r="B37" s="11"/>
      <c r="C37" s="19"/>
      <c r="D37" s="11"/>
      <c r="E37" s="18" t="s">
        <v>32</v>
      </c>
      <c r="F37" s="225"/>
      <c r="G37" s="226"/>
      <c r="H37" s="13"/>
    </row>
    <row r="38" spans="1:8" ht="16.5" thickTop="1" thickBot="1" x14ac:dyDescent="0.3">
      <c r="A38" s="24"/>
      <c r="B38" s="25"/>
      <c r="C38" s="26"/>
      <c r="D38" s="25"/>
      <c r="E38" s="25"/>
      <c r="F38" s="227"/>
      <c r="G38" s="228"/>
      <c r="H38" s="27"/>
    </row>
    <row r="39" spans="1:8" ht="15.75" thickTop="1" x14ac:dyDescent="0.25"/>
  </sheetData>
  <mergeCells count="56">
    <mergeCell ref="F34:G34"/>
    <mergeCell ref="F37:G37"/>
    <mergeCell ref="F38:G38"/>
    <mergeCell ref="A26:A28"/>
    <mergeCell ref="B26:F28"/>
    <mergeCell ref="G26:H26"/>
    <mergeCell ref="G27:H28"/>
    <mergeCell ref="A30:H30"/>
    <mergeCell ref="F33:G33"/>
    <mergeCell ref="A22:C22"/>
    <mergeCell ref="D22:F22"/>
    <mergeCell ref="G22:H22"/>
    <mergeCell ref="A23:C24"/>
    <mergeCell ref="D23:F24"/>
    <mergeCell ref="G23:H24"/>
    <mergeCell ref="A20:C20"/>
    <mergeCell ref="D20:F20"/>
    <mergeCell ref="G20:H20"/>
    <mergeCell ref="A21:C21"/>
    <mergeCell ref="D21:F21"/>
    <mergeCell ref="G21:H21"/>
    <mergeCell ref="A18:C18"/>
    <mergeCell ref="D18:F18"/>
    <mergeCell ref="G18:H18"/>
    <mergeCell ref="A19:C19"/>
    <mergeCell ref="D19:F19"/>
    <mergeCell ref="G19:H19"/>
    <mergeCell ref="B13:C13"/>
    <mergeCell ref="D13:H13"/>
    <mergeCell ref="B14:C14"/>
    <mergeCell ref="D14:H17"/>
    <mergeCell ref="A15:C15"/>
    <mergeCell ref="A16:C17"/>
    <mergeCell ref="A10:C10"/>
    <mergeCell ref="D10:F10"/>
    <mergeCell ref="G10:H10"/>
    <mergeCell ref="A11:B12"/>
    <mergeCell ref="C11:C12"/>
    <mergeCell ref="D11:F12"/>
    <mergeCell ref="G11:H12"/>
    <mergeCell ref="A5:C6"/>
    <mergeCell ref="D5:F6"/>
    <mergeCell ref="G5:H6"/>
    <mergeCell ref="A7:C7"/>
    <mergeCell ref="D7:F7"/>
    <mergeCell ref="A8:C8"/>
    <mergeCell ref="D8:F9"/>
    <mergeCell ref="G8:G9"/>
    <mergeCell ref="H8:H9"/>
    <mergeCell ref="A9:C9"/>
    <mergeCell ref="A1:H1"/>
    <mergeCell ref="A2:H2"/>
    <mergeCell ref="A3:H3"/>
    <mergeCell ref="A4:C4"/>
    <mergeCell ref="D4:F4"/>
    <mergeCell ref="G4:H4"/>
  </mergeCells>
  <dataValidations count="4">
    <dataValidation type="list" allowBlank="1" showInputMessage="1" showErrorMessage="1" sqref="A14" xr:uid="{70356A3E-2AAE-4D7E-8F9F-2D58B3929ABE}">
      <formula1>"Male,Female,Undeclared"</formula1>
    </dataValidation>
    <dataValidation type="list" allowBlank="1" showInputMessage="1" showErrorMessage="1" sqref="B14:C14" xr:uid="{CD9120F4-FF5B-46E1-AA9C-2109EC6D8FCE}">
      <formula1>"White,Black or African American,Hispanic or Latino,Asian,American Indian or Alaskan Native,Native Hawaiian or Pacific Islander,Two or more races,Unknown"</formula1>
    </dataValidation>
    <dataValidation type="list" allowBlank="1" showInputMessage="1" showErrorMessage="1" sqref="D11:F12" xr:uid="{4FAFA4D7-8011-44DB-AE20-27AEA9C7751E}">
      <formula1>"Full Time,Part Time (under 100 hours),Seasonal"</formula1>
    </dataValidation>
    <dataValidation type="list" allowBlank="1" showInputMessage="1" showErrorMessage="1" sqref="A23:C24" xr:uid="{E633D1EB-16AF-4452-8397-73A6F598C916}">
      <formula1>"Exempt,Non-Exempt"</formula1>
    </dataValidation>
  </dataValidations>
  <printOptions horizontalCentered="1" verticalCentered="1"/>
  <pageMargins left="0" right="0.14000000000000001" top="0.24" bottom="0.4" header="0.16" footer="0.16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D273533-43D6-4E92-80E3-E72EA1E4A22B}">
          <x14:formula1>
            <xm:f>'ACTION &amp; REASON'!$A$1:$A$23</xm:f>
          </x14:formula1>
          <xm:sqref>A11:B12</xm:sqref>
        </x14:dataValidation>
        <x14:dataValidation type="list" allowBlank="1" showInputMessage="1" showErrorMessage="1" xr:uid="{52481A73-4562-458A-8F72-7CCCCDD7CBD7}">
          <x14:formula1>
            <xm:f>'ACTION &amp; REASON'!$D$1:$D$36</xm:f>
          </x14:formula1>
          <xm:sqref>C11:C12</xm:sqref>
        </x14:dataValidation>
        <x14:dataValidation type="list" allowBlank="1" showInputMessage="1" showErrorMessage="1" xr:uid="{9D3FE45A-7B4C-4D89-ADD0-4A7667481447}">
          <x14:formula1>
            <xm:f>'COUNTY LIST'!$E$1:$E$120</xm:f>
          </x14:formula1>
          <xm:sqref>D8:F9 G5:H6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47643-1DF9-4A66-A5A9-59A3451A490D}">
  <sheetPr>
    <pageSetUpPr fitToPage="1"/>
  </sheetPr>
  <dimension ref="A1:I273"/>
  <sheetViews>
    <sheetView workbookViewId="0">
      <selection activeCell="J19" sqref="J19"/>
    </sheetView>
  </sheetViews>
  <sheetFormatPr defaultColWidth="12.5703125" defaultRowHeight="15" x14ac:dyDescent="0.2"/>
  <cols>
    <col min="1" max="1" width="8.140625" style="56" customWidth="1"/>
    <col min="2" max="2" width="21.42578125" style="57" customWidth="1"/>
    <col min="3" max="3" width="11.42578125" style="58" customWidth="1"/>
    <col min="4" max="4" width="13.85546875" style="59" customWidth="1"/>
    <col min="5" max="5" width="14.140625" style="60" customWidth="1"/>
    <col min="6" max="7" width="14.5703125" style="60" customWidth="1"/>
    <col min="8" max="8" width="13.85546875" style="67" customWidth="1"/>
    <col min="9" max="9" width="14.85546875" style="57" customWidth="1"/>
    <col min="10" max="16384" width="12.5703125" style="31"/>
  </cols>
  <sheetData>
    <row r="1" spans="1:9" ht="18.600000000000001" customHeight="1" thickTop="1" x14ac:dyDescent="0.2">
      <c r="A1" s="247" t="s">
        <v>33</v>
      </c>
      <c r="B1" s="248"/>
      <c r="C1" s="248"/>
      <c r="D1" s="248"/>
      <c r="E1" s="248"/>
      <c r="F1" s="248"/>
      <c r="G1" s="248"/>
      <c r="H1" s="248"/>
      <c r="I1" s="249"/>
    </row>
    <row r="2" spans="1:9" ht="15.75" thickBot="1" x14ac:dyDescent="0.25">
      <c r="A2" s="250" t="s">
        <v>68</v>
      </c>
      <c r="B2" s="251"/>
      <c r="C2" s="251"/>
      <c r="D2" s="251"/>
      <c r="E2" s="251"/>
      <c r="F2" s="251"/>
      <c r="G2" s="251"/>
      <c r="H2" s="251"/>
      <c r="I2" s="252"/>
    </row>
    <row r="3" spans="1:9" s="32" customFormat="1" ht="31.5" thickTop="1" thickBot="1" x14ac:dyDescent="0.25">
      <c r="A3" s="73" t="s">
        <v>34</v>
      </c>
      <c r="B3" s="74" t="s">
        <v>35</v>
      </c>
      <c r="C3" s="75" t="s">
        <v>36</v>
      </c>
      <c r="D3" s="76" t="s">
        <v>37</v>
      </c>
      <c r="E3" s="77">
        <v>0.05</v>
      </c>
      <c r="F3" s="77">
        <v>0.1</v>
      </c>
      <c r="G3" s="78" t="s">
        <v>38</v>
      </c>
      <c r="H3" s="61" t="s">
        <v>39</v>
      </c>
      <c r="I3" s="79" t="s">
        <v>40</v>
      </c>
    </row>
    <row r="4" spans="1:9" s="32" customFormat="1" ht="16.5" thickTop="1" x14ac:dyDescent="0.25">
      <c r="A4" s="253" t="s">
        <v>41</v>
      </c>
      <c r="B4" s="256" t="s">
        <v>42</v>
      </c>
      <c r="C4" s="33" t="s">
        <v>43</v>
      </c>
      <c r="D4" s="34">
        <v>9.5890000000000004</v>
      </c>
      <c r="E4" s="34">
        <f>D4*1.05</f>
        <v>10.06845</v>
      </c>
      <c r="F4" s="34">
        <f>D4*1.1</f>
        <v>10.547900000000002</v>
      </c>
      <c r="G4" s="68">
        <f>D4*1.15</f>
        <v>11.02735</v>
      </c>
      <c r="H4" s="62">
        <f>D4*1.2</f>
        <v>11.5068</v>
      </c>
      <c r="I4" s="35">
        <v>14.384</v>
      </c>
    </row>
    <row r="5" spans="1:9" s="32" customFormat="1" ht="15.75" x14ac:dyDescent="0.25">
      <c r="A5" s="254"/>
      <c r="B5" s="256"/>
      <c r="C5" s="36" t="s">
        <v>44</v>
      </c>
      <c r="D5" s="37">
        <v>1558.22</v>
      </c>
      <c r="E5" s="38">
        <f>D5*1.05+0.01</f>
        <v>1636.1410000000001</v>
      </c>
      <c r="F5" s="38">
        <f>D5*1.1</f>
        <v>1714.0420000000001</v>
      </c>
      <c r="G5" s="69">
        <f>D5*1.15+0.01</f>
        <v>1791.963</v>
      </c>
      <c r="H5" s="63">
        <f>D5*1.2</f>
        <v>1869.864</v>
      </c>
      <c r="I5" s="39">
        <f>I4*162.5</f>
        <v>2337.4</v>
      </c>
    </row>
    <row r="6" spans="1:9" s="32" customFormat="1" ht="16.5" thickBot="1" x14ac:dyDescent="0.3">
      <c r="A6" s="255"/>
      <c r="B6" s="257"/>
      <c r="C6" s="40" t="s">
        <v>45</v>
      </c>
      <c r="D6" s="41">
        <v>18698.64</v>
      </c>
      <c r="E6" s="41">
        <f>E5*12</f>
        <v>19633.692000000003</v>
      </c>
      <c r="F6" s="41">
        <f>F5*12</f>
        <v>20568.504000000001</v>
      </c>
      <c r="G6" s="70">
        <f>G5*12</f>
        <v>21503.556</v>
      </c>
      <c r="H6" s="64">
        <f>H5*12</f>
        <v>22438.368000000002</v>
      </c>
      <c r="I6" s="42">
        <f>I5*12</f>
        <v>28048.800000000003</v>
      </c>
    </row>
    <row r="7" spans="1:9" s="32" customFormat="1" ht="16.5" thickTop="1" x14ac:dyDescent="0.25">
      <c r="A7" s="258" t="s">
        <v>46</v>
      </c>
      <c r="B7" s="261" t="s">
        <v>42</v>
      </c>
      <c r="C7" s="80" t="s">
        <v>43</v>
      </c>
      <c r="D7" s="81">
        <f>F4</f>
        <v>10.547900000000002</v>
      </c>
      <c r="E7" s="81">
        <f>D7*1.05</f>
        <v>11.075295000000002</v>
      </c>
      <c r="F7" s="81">
        <f>D7*1.1</f>
        <v>11.602690000000003</v>
      </c>
      <c r="G7" s="82">
        <f>D7*1.15</f>
        <v>12.130085000000001</v>
      </c>
      <c r="H7" s="62">
        <f>D7*1.2</f>
        <v>12.657480000000001</v>
      </c>
      <c r="I7" s="89">
        <v>15.821999999999999</v>
      </c>
    </row>
    <row r="8" spans="1:9" s="32" customFormat="1" ht="15.75" x14ac:dyDescent="0.25">
      <c r="A8" s="259"/>
      <c r="B8" s="262"/>
      <c r="C8" s="83" t="s">
        <v>44</v>
      </c>
      <c r="D8" s="84">
        <v>1714.06</v>
      </c>
      <c r="E8" s="84">
        <f>D8*1.05</f>
        <v>1799.7629999999999</v>
      </c>
      <c r="F8" s="84">
        <f>D8*1.1+0.01</f>
        <v>1885.4760000000001</v>
      </c>
      <c r="G8" s="85">
        <f>D8*1.15+0.01</f>
        <v>1971.1789999999999</v>
      </c>
      <c r="H8" s="63">
        <f>D8*1.2+0.01</f>
        <v>2056.8820000000001</v>
      </c>
      <c r="I8" s="90">
        <v>2571.08</v>
      </c>
    </row>
    <row r="9" spans="1:9" s="32" customFormat="1" ht="16.5" thickBot="1" x14ac:dyDescent="0.3">
      <c r="A9" s="260"/>
      <c r="B9" s="263"/>
      <c r="C9" s="86" t="s">
        <v>45</v>
      </c>
      <c r="D9" s="87">
        <v>20568.72</v>
      </c>
      <c r="E9" s="87">
        <f>E8*12</f>
        <v>21597.155999999999</v>
      </c>
      <c r="F9" s="87">
        <f>F8*12</f>
        <v>22625.712</v>
      </c>
      <c r="G9" s="88">
        <f>G8*12</f>
        <v>23654.147999999997</v>
      </c>
      <c r="H9" s="65">
        <f>H8*12</f>
        <v>24682.584000000003</v>
      </c>
      <c r="I9" s="91">
        <v>30852.959999999999</v>
      </c>
    </row>
    <row r="10" spans="1:9" s="32" customFormat="1" ht="16.5" thickTop="1" x14ac:dyDescent="0.25">
      <c r="A10" s="264" t="s">
        <v>47</v>
      </c>
      <c r="B10" s="265" t="s">
        <v>42</v>
      </c>
      <c r="C10" s="43" t="s">
        <v>43</v>
      </c>
      <c r="D10" s="44">
        <v>11.601000000000001</v>
      </c>
      <c r="E10" s="44">
        <f>D10*1.05</f>
        <v>12.181050000000001</v>
      </c>
      <c r="F10" s="44">
        <f>D10*1.1</f>
        <v>12.761100000000003</v>
      </c>
      <c r="G10" s="72">
        <f>D10*1.15</f>
        <v>13.341150000000001</v>
      </c>
      <c r="H10" s="66">
        <f>D10*1.2</f>
        <v>13.921200000000001</v>
      </c>
      <c r="I10" s="45">
        <v>17.402000000000001</v>
      </c>
    </row>
    <row r="11" spans="1:9" s="32" customFormat="1" ht="15.75" x14ac:dyDescent="0.25">
      <c r="A11" s="254"/>
      <c r="B11" s="266"/>
      <c r="C11" s="36" t="s">
        <v>44</v>
      </c>
      <c r="D11" s="46">
        <v>1885.16</v>
      </c>
      <c r="E11" s="37">
        <f>D11*1.05</f>
        <v>1979.4180000000001</v>
      </c>
      <c r="F11" s="37">
        <f>D11*1.1</f>
        <v>2073.6760000000004</v>
      </c>
      <c r="G11" s="69">
        <f>D11*1.15+0.01</f>
        <v>2167.944</v>
      </c>
      <c r="H11" s="63">
        <f>D11*1.2+0.01</f>
        <v>2262.2020000000002</v>
      </c>
      <c r="I11" s="47">
        <v>2827.84</v>
      </c>
    </row>
    <row r="12" spans="1:9" s="32" customFormat="1" ht="16.5" thickBot="1" x14ac:dyDescent="0.3">
      <c r="A12" s="255"/>
      <c r="B12" s="267"/>
      <c r="C12" s="40" t="s">
        <v>45</v>
      </c>
      <c r="D12" s="48">
        <v>22621.919999999998</v>
      </c>
      <c r="E12" s="41">
        <f>E11*12</f>
        <v>23753.016000000003</v>
      </c>
      <c r="F12" s="41">
        <f>F11*12</f>
        <v>24884.112000000005</v>
      </c>
      <c r="G12" s="70">
        <f>G11*12</f>
        <v>26015.328000000001</v>
      </c>
      <c r="H12" s="64">
        <f>H11*12</f>
        <v>27146.424000000003</v>
      </c>
      <c r="I12" s="49">
        <v>33934.080000000002</v>
      </c>
    </row>
    <row r="13" spans="1:9" s="32" customFormat="1" ht="16.5" thickTop="1" x14ac:dyDescent="0.25">
      <c r="A13" s="258" t="s">
        <v>48</v>
      </c>
      <c r="B13" s="261" t="s">
        <v>42</v>
      </c>
      <c r="C13" s="80" t="s">
        <v>43</v>
      </c>
      <c r="D13" s="92">
        <v>12.76</v>
      </c>
      <c r="E13" s="92">
        <f>D13*1.05</f>
        <v>13.398</v>
      </c>
      <c r="F13" s="92">
        <f>D13*1.1</f>
        <v>14.036000000000001</v>
      </c>
      <c r="G13" s="92">
        <f>D13*1.15</f>
        <v>14.673999999999999</v>
      </c>
      <c r="H13" s="66">
        <f>D13*1.2</f>
        <v>15.311999999999999</v>
      </c>
      <c r="I13" s="94">
        <v>19.14</v>
      </c>
    </row>
    <row r="14" spans="1:9" s="32" customFormat="1" ht="15.75" x14ac:dyDescent="0.25">
      <c r="A14" s="259"/>
      <c r="B14" s="262"/>
      <c r="C14" s="83" t="s">
        <v>44</v>
      </c>
      <c r="D14" s="84">
        <v>2073.5</v>
      </c>
      <c r="E14" s="84">
        <f>D14*1.05</f>
        <v>2177.1750000000002</v>
      </c>
      <c r="F14" s="84">
        <f>D14*1.1+0.01</f>
        <v>2280.8600000000006</v>
      </c>
      <c r="G14" s="99">
        <f>D14*1.15+0.01</f>
        <v>2384.5349999999999</v>
      </c>
      <c r="H14" s="63">
        <f>D14*1.2</f>
        <v>2488.1999999999998</v>
      </c>
      <c r="I14" s="90">
        <v>3110.26</v>
      </c>
    </row>
    <row r="15" spans="1:9" s="32" customFormat="1" ht="16.5" thickBot="1" x14ac:dyDescent="0.3">
      <c r="A15" s="260"/>
      <c r="B15" s="263"/>
      <c r="C15" s="86" t="s">
        <v>45</v>
      </c>
      <c r="D15" s="87">
        <v>24882</v>
      </c>
      <c r="E15" s="87">
        <f>E14*12</f>
        <v>26126.100000000002</v>
      </c>
      <c r="F15" s="87">
        <f>F14*12</f>
        <v>27370.320000000007</v>
      </c>
      <c r="G15" s="102">
        <f>G14*12</f>
        <v>28614.42</v>
      </c>
      <c r="H15" s="103">
        <f>H14*12</f>
        <v>29858.399999999998</v>
      </c>
      <c r="I15" s="91">
        <v>37323.120000000003</v>
      </c>
    </row>
    <row r="16" spans="1:9" s="32" customFormat="1" ht="16.5" thickTop="1" x14ac:dyDescent="0.25">
      <c r="A16" s="264" t="s">
        <v>49</v>
      </c>
      <c r="B16" s="265" t="s">
        <v>42</v>
      </c>
      <c r="C16" s="43" t="s">
        <v>43</v>
      </c>
      <c r="D16" s="44">
        <v>14.036</v>
      </c>
      <c r="E16" s="44">
        <f>D16*1.05</f>
        <v>14.7378</v>
      </c>
      <c r="F16" s="44">
        <f>D16*1.1</f>
        <v>15.4396</v>
      </c>
      <c r="G16" s="68">
        <f>D16*1.15</f>
        <v>16.141399999999997</v>
      </c>
      <c r="H16" s="62">
        <f>D16*1.2</f>
        <v>16.8432</v>
      </c>
      <c r="I16" s="50">
        <v>21.053999999999998</v>
      </c>
    </row>
    <row r="17" spans="1:9" s="32" customFormat="1" ht="15.75" x14ac:dyDescent="0.25">
      <c r="A17" s="254"/>
      <c r="B17" s="266"/>
      <c r="C17" s="36" t="s">
        <v>44</v>
      </c>
      <c r="D17" s="37">
        <v>2280.86</v>
      </c>
      <c r="E17" s="37">
        <f>D17*1.05</f>
        <v>2394.9030000000002</v>
      </c>
      <c r="F17" s="37">
        <f>D17*1.1+0.01</f>
        <v>2508.9560000000006</v>
      </c>
      <c r="G17" s="69">
        <f>D17*1.15+0.01</f>
        <v>2622.9990000000003</v>
      </c>
      <c r="H17" s="63">
        <f>D17*1.2+0.01</f>
        <v>2737.0420000000004</v>
      </c>
      <c r="I17" s="47">
        <v>3421.28</v>
      </c>
    </row>
    <row r="18" spans="1:9" s="32" customFormat="1" ht="16.5" thickBot="1" x14ac:dyDescent="0.3">
      <c r="A18" s="255"/>
      <c r="B18" s="267"/>
      <c r="C18" s="40" t="s">
        <v>45</v>
      </c>
      <c r="D18" s="48">
        <v>27370.32</v>
      </c>
      <c r="E18" s="41">
        <f>E17*12</f>
        <v>28738.836000000003</v>
      </c>
      <c r="F18" s="41">
        <f>F17*12</f>
        <v>30107.472000000009</v>
      </c>
      <c r="G18" s="70">
        <f>G17*12</f>
        <v>31475.988000000005</v>
      </c>
      <c r="H18" s="64">
        <f>H17*12</f>
        <v>32844.504000000001</v>
      </c>
      <c r="I18" s="51">
        <v>41055.360000000001</v>
      </c>
    </row>
    <row r="19" spans="1:9" s="32" customFormat="1" ht="16.5" thickTop="1" x14ac:dyDescent="0.25">
      <c r="A19" s="258" t="s">
        <v>50</v>
      </c>
      <c r="B19" s="261" t="s">
        <v>51</v>
      </c>
      <c r="C19" s="80" t="s">
        <v>43</v>
      </c>
      <c r="D19" s="81">
        <v>15.438000000000001</v>
      </c>
      <c r="E19" s="81">
        <f>D19*1.05</f>
        <v>16.209900000000001</v>
      </c>
      <c r="F19" s="81">
        <f>D19*1.1</f>
        <v>16.981800000000003</v>
      </c>
      <c r="G19" s="92">
        <f>D19*1.15</f>
        <v>17.753699999999998</v>
      </c>
      <c r="H19" s="62">
        <f>D19*1.2</f>
        <v>18.525600000000001</v>
      </c>
      <c r="I19" s="89">
        <v>23.157</v>
      </c>
    </row>
    <row r="20" spans="1:9" s="32" customFormat="1" ht="15.75" x14ac:dyDescent="0.25">
      <c r="A20" s="259"/>
      <c r="B20" s="262"/>
      <c r="C20" s="83" t="s">
        <v>44</v>
      </c>
      <c r="D20" s="95">
        <v>2508.6799999999998</v>
      </c>
      <c r="E20" s="95">
        <f>D20*1.05+0.01</f>
        <v>2634.1240000000003</v>
      </c>
      <c r="F20" s="95">
        <f>D20*1.1+0.01</f>
        <v>2759.5580000000004</v>
      </c>
      <c r="G20" s="85">
        <f>D20*1.15</f>
        <v>2884.9819999999995</v>
      </c>
      <c r="H20" s="63">
        <f>D20*1.2</f>
        <v>3010.4159999999997</v>
      </c>
      <c r="I20" s="97">
        <v>3763.02</v>
      </c>
    </row>
    <row r="21" spans="1:9" s="32" customFormat="1" ht="16.5" thickBot="1" x14ac:dyDescent="0.3">
      <c r="A21" s="260"/>
      <c r="B21" s="263"/>
      <c r="C21" s="86" t="s">
        <v>45</v>
      </c>
      <c r="D21" s="96">
        <v>30104.16</v>
      </c>
      <c r="E21" s="87">
        <f>E20*12</f>
        <v>31609.488000000005</v>
      </c>
      <c r="F21" s="87">
        <f>F20*12</f>
        <v>33114.696000000004</v>
      </c>
      <c r="G21" s="88">
        <f>G20*12</f>
        <v>34619.783999999992</v>
      </c>
      <c r="H21" s="65">
        <f>H20*12</f>
        <v>36124.991999999998</v>
      </c>
      <c r="I21" s="98">
        <v>45156.24</v>
      </c>
    </row>
    <row r="22" spans="1:9" s="32" customFormat="1" ht="16.5" thickTop="1" x14ac:dyDescent="0.25">
      <c r="A22" s="264" t="s">
        <v>52</v>
      </c>
      <c r="B22" s="265" t="s">
        <v>53</v>
      </c>
      <c r="C22" s="43" t="s">
        <v>43</v>
      </c>
      <c r="D22" s="52">
        <v>16.984000000000002</v>
      </c>
      <c r="E22" s="53">
        <f>D22*1.05</f>
        <v>17.833200000000001</v>
      </c>
      <c r="F22" s="53">
        <f>D22*1.1</f>
        <v>18.682400000000005</v>
      </c>
      <c r="G22" s="72">
        <f>D22*1.15</f>
        <v>19.531600000000001</v>
      </c>
      <c r="H22" s="66">
        <f>D22*1.2</f>
        <v>20.380800000000001</v>
      </c>
      <c r="I22" s="54">
        <v>25.475999999999999</v>
      </c>
    </row>
    <row r="23" spans="1:9" s="32" customFormat="1" ht="15.75" x14ac:dyDescent="0.25">
      <c r="A23" s="254"/>
      <c r="B23" s="266"/>
      <c r="C23" s="36" t="s">
        <v>44</v>
      </c>
      <c r="D23" s="38">
        <v>2759.9</v>
      </c>
      <c r="E23" s="38">
        <f>D23*1.05</f>
        <v>2897.8950000000004</v>
      </c>
      <c r="F23" s="38">
        <f>D23*1.1+0.01</f>
        <v>3035.9000000000005</v>
      </c>
      <c r="G23" s="69">
        <f>D23*1.15+0.01</f>
        <v>3173.895</v>
      </c>
      <c r="H23" s="63">
        <f>D23*1.2</f>
        <v>3311.88</v>
      </c>
      <c r="I23" s="39">
        <v>4139.8599999999997</v>
      </c>
    </row>
    <row r="24" spans="1:9" s="32" customFormat="1" ht="16.5" thickBot="1" x14ac:dyDescent="0.3">
      <c r="A24" s="255"/>
      <c r="B24" s="267"/>
      <c r="C24" s="40" t="s">
        <v>45</v>
      </c>
      <c r="D24" s="41">
        <v>33118.800000000003</v>
      </c>
      <c r="E24" s="41">
        <f>E23*12</f>
        <v>34774.740000000005</v>
      </c>
      <c r="F24" s="41">
        <f>F23*12</f>
        <v>36430.800000000003</v>
      </c>
      <c r="G24" s="70">
        <f>G23*12</f>
        <v>38086.74</v>
      </c>
      <c r="H24" s="64">
        <f>H23*12</f>
        <v>39742.559999999998</v>
      </c>
      <c r="I24" s="42">
        <v>49678.32</v>
      </c>
    </row>
    <row r="25" spans="1:9" s="32" customFormat="1" ht="16.5" thickTop="1" x14ac:dyDescent="0.25">
      <c r="A25" s="258" t="s">
        <v>54</v>
      </c>
      <c r="B25" s="261" t="s">
        <v>55</v>
      </c>
      <c r="C25" s="80" t="s">
        <v>43</v>
      </c>
      <c r="D25" s="92">
        <v>18.68</v>
      </c>
      <c r="E25" s="92">
        <f>D25*1.05</f>
        <v>19.614000000000001</v>
      </c>
      <c r="F25" s="92">
        <f>D25*1.1</f>
        <v>20.548000000000002</v>
      </c>
      <c r="G25" s="92">
        <f>D25*1.15</f>
        <v>21.481999999999999</v>
      </c>
      <c r="H25" s="62">
        <f>D25*1.2</f>
        <v>22.416</v>
      </c>
      <c r="I25" s="94">
        <v>28.02</v>
      </c>
    </row>
    <row r="26" spans="1:9" s="32" customFormat="1" ht="15.75" x14ac:dyDescent="0.25">
      <c r="A26" s="259"/>
      <c r="B26" s="262"/>
      <c r="C26" s="83" t="s">
        <v>44</v>
      </c>
      <c r="D26" s="99">
        <v>3035.5</v>
      </c>
      <c r="E26" s="99">
        <f>D26*1.05</f>
        <v>3187.2750000000001</v>
      </c>
      <c r="F26" s="99">
        <f>D26*1.1-0.01</f>
        <v>3339.04</v>
      </c>
      <c r="G26" s="85">
        <f>D26*1.15+0.01</f>
        <v>3490.835</v>
      </c>
      <c r="H26" s="63">
        <f>D26*1.2</f>
        <v>3642.6</v>
      </c>
      <c r="I26" s="100">
        <v>4553.26</v>
      </c>
    </row>
    <row r="27" spans="1:9" s="32" customFormat="1" ht="15" customHeight="1" thickBot="1" x14ac:dyDescent="0.3">
      <c r="A27" s="260"/>
      <c r="B27" s="263"/>
      <c r="C27" s="86" t="s">
        <v>45</v>
      </c>
      <c r="D27" s="96">
        <v>36426</v>
      </c>
      <c r="E27" s="87">
        <f>E26*12</f>
        <v>38247.300000000003</v>
      </c>
      <c r="F27" s="87">
        <f>F26*12</f>
        <v>40068.479999999996</v>
      </c>
      <c r="G27" s="104">
        <f>G26*12</f>
        <v>41890.020000000004</v>
      </c>
      <c r="H27" s="105">
        <f>H26*12</f>
        <v>43711.199999999997</v>
      </c>
      <c r="I27" s="101">
        <v>54639.12</v>
      </c>
    </row>
    <row r="28" spans="1:9" s="32" customFormat="1" ht="16.5" thickTop="1" x14ac:dyDescent="0.25">
      <c r="A28" s="264" t="s">
        <v>56</v>
      </c>
      <c r="B28" s="265" t="s">
        <v>57</v>
      </c>
      <c r="C28" s="43" t="s">
        <v>43</v>
      </c>
      <c r="D28" s="53">
        <v>20.548999999999999</v>
      </c>
      <c r="E28" s="53">
        <f>D28*1.05</f>
        <v>21.576450000000001</v>
      </c>
      <c r="F28" s="53">
        <f>D28*1.1</f>
        <v>22.603900000000003</v>
      </c>
      <c r="G28" s="68">
        <f>D28*1.15</f>
        <v>23.631349999999998</v>
      </c>
      <c r="H28" s="62">
        <f>D28*1.2</f>
        <v>24.658799999999999</v>
      </c>
      <c r="I28" s="54">
        <v>30.824000000000002</v>
      </c>
    </row>
    <row r="29" spans="1:9" s="32" customFormat="1" ht="17.25" customHeight="1" x14ac:dyDescent="0.25">
      <c r="A29" s="254"/>
      <c r="B29" s="266"/>
      <c r="C29" s="36" t="s">
        <v>44</v>
      </c>
      <c r="D29" s="38">
        <v>3339.22</v>
      </c>
      <c r="E29" s="38">
        <f>D29*1.05</f>
        <v>3506.181</v>
      </c>
      <c r="F29" s="38">
        <f>D29*1.1</f>
        <v>3673.1420000000003</v>
      </c>
      <c r="G29" s="69">
        <f>D29*1.15</f>
        <v>3840.1029999999996</v>
      </c>
      <c r="H29" s="63">
        <f>D29*1.2</f>
        <v>4007.0639999999994</v>
      </c>
      <c r="I29" s="39">
        <v>5008.8999999999996</v>
      </c>
    </row>
    <row r="30" spans="1:9" s="32" customFormat="1" ht="17.25" customHeight="1" thickBot="1" x14ac:dyDescent="0.3">
      <c r="A30" s="255"/>
      <c r="B30" s="267"/>
      <c r="C30" s="40" t="s">
        <v>45</v>
      </c>
      <c r="D30" s="41">
        <v>40070.639999999999</v>
      </c>
      <c r="E30" s="41">
        <f>E29*12</f>
        <v>42074.171999999999</v>
      </c>
      <c r="F30" s="41">
        <f>F29*12</f>
        <v>44077.704000000005</v>
      </c>
      <c r="G30" s="70">
        <f>G29*12</f>
        <v>46081.235999999997</v>
      </c>
      <c r="H30" s="64">
        <f>H29*12</f>
        <v>48084.767999999996</v>
      </c>
      <c r="I30" s="42">
        <v>60106.8</v>
      </c>
    </row>
    <row r="31" spans="1:9" s="32" customFormat="1" ht="16.5" thickTop="1" x14ac:dyDescent="0.25">
      <c r="A31" s="258" t="s">
        <v>58</v>
      </c>
      <c r="B31" s="261" t="s">
        <v>59</v>
      </c>
      <c r="C31" s="80" t="s">
        <v>43</v>
      </c>
      <c r="D31" s="92">
        <v>22.602</v>
      </c>
      <c r="E31" s="92">
        <f>D31*1.05</f>
        <v>23.732100000000003</v>
      </c>
      <c r="F31" s="92">
        <f>D31*1.1</f>
        <v>24.862200000000001</v>
      </c>
      <c r="G31" s="82">
        <f>D31*1.15</f>
        <v>25.992299999999997</v>
      </c>
      <c r="H31" s="62">
        <f>D31*1.2</f>
        <v>27.122399999999999</v>
      </c>
      <c r="I31" s="94">
        <v>33.902999999999999</v>
      </c>
    </row>
    <row r="32" spans="1:9" s="32" customFormat="1" ht="18" customHeight="1" x14ac:dyDescent="0.25">
      <c r="A32" s="259"/>
      <c r="B32" s="262"/>
      <c r="C32" s="83" t="s">
        <v>44</v>
      </c>
      <c r="D32" s="99">
        <v>3672.84</v>
      </c>
      <c r="E32" s="99">
        <f>D32*1.05</f>
        <v>3856.4820000000004</v>
      </c>
      <c r="F32" s="99">
        <f>D32*1.1</f>
        <v>4040.1240000000007</v>
      </c>
      <c r="G32" s="85">
        <f>D32*1.15+0.01</f>
        <v>4223.7759999999998</v>
      </c>
      <c r="H32" s="63">
        <f>D32*1.2+0.01</f>
        <v>4407.4180000000006</v>
      </c>
      <c r="I32" s="100">
        <v>5509.24</v>
      </c>
    </row>
    <row r="33" spans="1:9" s="32" customFormat="1" ht="16.5" thickBot="1" x14ac:dyDescent="0.3">
      <c r="A33" s="260"/>
      <c r="B33" s="263"/>
      <c r="C33" s="86" t="s">
        <v>45</v>
      </c>
      <c r="D33" s="96">
        <v>44074.080000000002</v>
      </c>
      <c r="E33" s="87">
        <f>E32*12</f>
        <v>46277.784000000007</v>
      </c>
      <c r="F33" s="87">
        <f>F32*12</f>
        <v>48481.488000000012</v>
      </c>
      <c r="G33" s="88">
        <f>G32*12</f>
        <v>50685.311999999998</v>
      </c>
      <c r="H33" s="65">
        <f>H32*12</f>
        <v>52889.016000000003</v>
      </c>
      <c r="I33" s="101">
        <v>66110.880000000005</v>
      </c>
    </row>
    <row r="34" spans="1:9" s="32" customFormat="1" ht="16.5" thickTop="1" x14ac:dyDescent="0.25">
      <c r="A34" s="264" t="s">
        <v>60</v>
      </c>
      <c r="B34" s="268" t="s">
        <v>61</v>
      </c>
      <c r="C34" s="43" t="s">
        <v>43</v>
      </c>
      <c r="D34" s="55">
        <v>24.863</v>
      </c>
      <c r="E34" s="55">
        <f>D34*1.05</f>
        <v>26.10615</v>
      </c>
      <c r="F34" s="55">
        <f>D34*1.1</f>
        <v>27.349300000000003</v>
      </c>
      <c r="G34" s="72">
        <f>D34*1.15</f>
        <v>28.592449999999996</v>
      </c>
      <c r="H34" s="66">
        <f>D34*1.2</f>
        <v>29.835599999999999</v>
      </c>
      <c r="I34" s="45">
        <v>37.295000000000002</v>
      </c>
    </row>
    <row r="35" spans="1:9" s="32" customFormat="1" ht="18.75" customHeight="1" x14ac:dyDescent="0.25">
      <c r="A35" s="254"/>
      <c r="B35" s="269"/>
      <c r="C35" s="36" t="s">
        <v>44</v>
      </c>
      <c r="D35" s="38">
        <v>4040.24</v>
      </c>
      <c r="E35" s="38">
        <f>D35*1.05+0.01</f>
        <v>4242.2619999999997</v>
      </c>
      <c r="F35" s="38">
        <f>D35*1.1</f>
        <v>4444.2640000000001</v>
      </c>
      <c r="G35" s="69">
        <f>D35*1.15</f>
        <v>4646.2759999999998</v>
      </c>
      <c r="H35" s="63">
        <f>D35*1.2+0.01</f>
        <v>4848.2979999999998</v>
      </c>
      <c r="I35" s="39">
        <v>6060.44</v>
      </c>
    </row>
    <row r="36" spans="1:9" s="32" customFormat="1" ht="16.5" thickBot="1" x14ac:dyDescent="0.3">
      <c r="A36" s="255"/>
      <c r="B36" s="270"/>
      <c r="C36" s="40" t="s">
        <v>45</v>
      </c>
      <c r="D36" s="41">
        <v>48482.879999999997</v>
      </c>
      <c r="E36" s="41">
        <f>E35*12</f>
        <v>50907.144</v>
      </c>
      <c r="F36" s="41">
        <f>F35*12</f>
        <v>53331.168000000005</v>
      </c>
      <c r="G36" s="70">
        <f>G35*12</f>
        <v>55755.311999999998</v>
      </c>
      <c r="H36" s="64">
        <f>H35*12</f>
        <v>58179.576000000001</v>
      </c>
      <c r="I36" s="42">
        <v>72725.279999999999</v>
      </c>
    </row>
    <row r="37" spans="1:9" s="32" customFormat="1" ht="16.5" thickTop="1" x14ac:dyDescent="0.25">
      <c r="A37" s="258" t="s">
        <v>62</v>
      </c>
      <c r="B37" s="261" t="s">
        <v>63</v>
      </c>
      <c r="C37" s="80" t="s">
        <v>43</v>
      </c>
      <c r="D37" s="92">
        <v>27.347999999999999</v>
      </c>
      <c r="E37" s="92">
        <f>D37*1.05</f>
        <v>28.715399999999999</v>
      </c>
      <c r="F37" s="92">
        <f>D37*1.1</f>
        <v>30.082800000000002</v>
      </c>
      <c r="G37" s="92">
        <f>D37*1.15</f>
        <v>31.450199999999995</v>
      </c>
      <c r="H37" s="66">
        <f>D37*1.2</f>
        <v>32.817599999999999</v>
      </c>
      <c r="I37" s="94">
        <v>41.021999999999998</v>
      </c>
    </row>
    <row r="38" spans="1:9" s="32" customFormat="1" ht="15.75" customHeight="1" x14ac:dyDescent="0.25">
      <c r="A38" s="259"/>
      <c r="B38" s="262"/>
      <c r="C38" s="83" t="s">
        <v>44</v>
      </c>
      <c r="D38" s="99">
        <v>4444.0600000000004</v>
      </c>
      <c r="E38" s="99">
        <f>D38*1.05</f>
        <v>4666.2630000000008</v>
      </c>
      <c r="F38" s="99">
        <f>D38*1.1+0.01</f>
        <v>4888.4760000000015</v>
      </c>
      <c r="G38" s="85">
        <f>D38*1.15+0.01</f>
        <v>5110.6790000000001</v>
      </c>
      <c r="H38" s="63">
        <f>D38*1.2+0.01</f>
        <v>5332.8820000000005</v>
      </c>
      <c r="I38" s="100">
        <v>6666.08</v>
      </c>
    </row>
    <row r="39" spans="1:9" s="32" customFormat="1" ht="19.5" customHeight="1" thickBot="1" x14ac:dyDescent="0.3">
      <c r="A39" s="260"/>
      <c r="B39" s="263"/>
      <c r="C39" s="86" t="s">
        <v>45</v>
      </c>
      <c r="D39" s="96">
        <v>53328.72</v>
      </c>
      <c r="E39" s="87">
        <f>E38*12</f>
        <v>55995.15600000001</v>
      </c>
      <c r="F39" s="87">
        <f>F38*12</f>
        <v>58661.712000000014</v>
      </c>
      <c r="G39" s="93">
        <f>G38*12</f>
        <v>61328.148000000001</v>
      </c>
      <c r="H39" s="65">
        <f>H38*12</f>
        <v>63994.584000000003</v>
      </c>
      <c r="I39" s="101">
        <v>79992.960000000006</v>
      </c>
    </row>
    <row r="40" spans="1:9" s="32" customFormat="1" ht="16.5" thickTop="1" x14ac:dyDescent="0.25">
      <c r="A40" s="264" t="s">
        <v>64</v>
      </c>
      <c r="B40" s="268" t="s">
        <v>65</v>
      </c>
      <c r="C40" s="43" t="s">
        <v>43</v>
      </c>
      <c r="D40" s="53">
        <v>30.082000000000001</v>
      </c>
      <c r="E40" s="53">
        <f>D40*1.05</f>
        <v>31.586100000000002</v>
      </c>
      <c r="F40" s="53">
        <f>D40*1.1</f>
        <v>33.090200000000003</v>
      </c>
      <c r="G40" s="68">
        <f>D40*1.15</f>
        <v>34.594299999999997</v>
      </c>
      <c r="H40" s="66">
        <f>D40*1.2</f>
        <v>36.098399999999998</v>
      </c>
      <c r="I40" s="54">
        <v>45.122999999999998</v>
      </c>
    </row>
    <row r="41" spans="1:9" s="32" customFormat="1" ht="15.75" x14ac:dyDescent="0.25">
      <c r="A41" s="254"/>
      <c r="B41" s="269"/>
      <c r="C41" s="36" t="s">
        <v>44</v>
      </c>
      <c r="D41" s="38">
        <v>4888.34</v>
      </c>
      <c r="E41" s="38">
        <f>D41*1.05</f>
        <v>5132.7570000000005</v>
      </c>
      <c r="F41" s="38">
        <f>D41*1.1+0.01</f>
        <v>5377.1840000000011</v>
      </c>
      <c r="G41" s="69">
        <f>D41*1.15+0.01</f>
        <v>5621.6009999999997</v>
      </c>
      <c r="H41" s="63">
        <f>D41*1.2+0.01</f>
        <v>5866.018</v>
      </c>
      <c r="I41" s="39">
        <v>7332.5</v>
      </c>
    </row>
    <row r="42" spans="1:9" s="32" customFormat="1" ht="20.25" customHeight="1" thickBot="1" x14ac:dyDescent="0.3">
      <c r="A42" s="255"/>
      <c r="B42" s="270"/>
      <c r="C42" s="40" t="s">
        <v>45</v>
      </c>
      <c r="D42" s="41">
        <v>58660.08</v>
      </c>
      <c r="E42" s="41">
        <f>D42*1.05</f>
        <v>61593.084000000003</v>
      </c>
      <c r="F42" s="41">
        <f>D42*1.1</f>
        <v>64526.088000000011</v>
      </c>
      <c r="G42" s="70">
        <f>D42*1.15</f>
        <v>67459.09199999999</v>
      </c>
      <c r="H42" s="64">
        <f>D42*1.2</f>
        <v>70392.096000000005</v>
      </c>
      <c r="I42" s="42">
        <v>87990</v>
      </c>
    </row>
    <row r="43" spans="1:9" s="32" customFormat="1" ht="16.5" thickTop="1" x14ac:dyDescent="0.25">
      <c r="A43" s="258" t="s">
        <v>66</v>
      </c>
      <c r="B43" s="261" t="s">
        <v>67</v>
      </c>
      <c r="C43" s="80" t="s">
        <v>43</v>
      </c>
      <c r="D43" s="92">
        <v>33.091000000000001</v>
      </c>
      <c r="E43" s="92">
        <f>D43*1.05</f>
        <v>34.745550000000001</v>
      </c>
      <c r="F43" s="92">
        <f>D43*1.1</f>
        <v>36.400100000000002</v>
      </c>
      <c r="G43" s="82">
        <f>D43*1.15</f>
        <v>38.054649999999995</v>
      </c>
      <c r="H43" s="62">
        <f>D43*1.2</f>
        <v>39.709200000000003</v>
      </c>
      <c r="I43" s="94">
        <v>49.637</v>
      </c>
    </row>
    <row r="44" spans="1:9" s="32" customFormat="1" ht="15.75" x14ac:dyDescent="0.25">
      <c r="A44" s="259"/>
      <c r="B44" s="262"/>
      <c r="C44" s="83" t="s">
        <v>44</v>
      </c>
      <c r="D44" s="99">
        <v>5377.3</v>
      </c>
      <c r="E44" s="99">
        <f>D44*1.05+0.01</f>
        <v>5646.1750000000011</v>
      </c>
      <c r="F44" s="99">
        <f>D44*1.1+0.01</f>
        <v>5915.0400000000009</v>
      </c>
      <c r="G44" s="106">
        <f>D44*1.15</f>
        <v>6183.8949999999995</v>
      </c>
      <c r="H44" s="107">
        <f>D44*1.2</f>
        <v>6452.76</v>
      </c>
      <c r="I44" s="100">
        <v>8066.02</v>
      </c>
    </row>
    <row r="45" spans="1:9" s="32" customFormat="1" ht="16.5" thickBot="1" x14ac:dyDescent="0.3">
      <c r="A45" s="260"/>
      <c r="B45" s="263"/>
      <c r="C45" s="86" t="s">
        <v>45</v>
      </c>
      <c r="D45" s="96">
        <v>64527.6</v>
      </c>
      <c r="E45" s="87">
        <f>E44*12</f>
        <v>67754.100000000006</v>
      </c>
      <c r="F45" s="87">
        <f>F44*12</f>
        <v>70980.48000000001</v>
      </c>
      <c r="G45" s="104">
        <f>G44*12</f>
        <v>74206.739999999991</v>
      </c>
      <c r="H45" s="105">
        <f>H44*12</f>
        <v>77433.119999999995</v>
      </c>
      <c r="I45" s="101">
        <v>96792.24</v>
      </c>
    </row>
    <row r="46" spans="1:9" ht="16.5" thickTop="1" x14ac:dyDescent="0.25">
      <c r="A46" s="264">
        <v>19</v>
      </c>
      <c r="B46" s="265" t="s">
        <v>67</v>
      </c>
      <c r="C46" s="43" t="s">
        <v>43</v>
      </c>
      <c r="D46" s="53">
        <v>36.396999999999998</v>
      </c>
      <c r="E46" s="53">
        <f>D46*1.05</f>
        <v>38.216850000000001</v>
      </c>
      <c r="F46" s="53">
        <f>D46*1.1</f>
        <v>40.036700000000003</v>
      </c>
      <c r="G46" s="68">
        <f>D46*1.15</f>
        <v>41.856549999999991</v>
      </c>
      <c r="H46" s="62">
        <f>D46*1.2</f>
        <v>43.676399999999994</v>
      </c>
      <c r="I46" s="54">
        <v>54.595999999999997</v>
      </c>
    </row>
    <row r="47" spans="1:9" ht="15.75" x14ac:dyDescent="0.25">
      <c r="A47" s="254"/>
      <c r="B47" s="266"/>
      <c r="C47" s="36" t="s">
        <v>44</v>
      </c>
      <c r="D47" s="38">
        <v>5914.52</v>
      </c>
      <c r="E47" s="38">
        <f>D47*1.05+0.01</f>
        <v>6210.2560000000012</v>
      </c>
      <c r="F47" s="38">
        <f>D47*1.1+0.01</f>
        <v>6505.9820000000009</v>
      </c>
      <c r="G47" s="71">
        <f>D47*1.15</f>
        <v>6801.6980000000003</v>
      </c>
      <c r="H47" s="65">
        <f>D47*1.2</f>
        <v>7097.424</v>
      </c>
      <c r="I47" s="39">
        <v>8871.86</v>
      </c>
    </row>
    <row r="48" spans="1:9" ht="16.5" thickBot="1" x14ac:dyDescent="0.3">
      <c r="A48" s="255"/>
      <c r="B48" s="267"/>
      <c r="C48" s="40" t="s">
        <v>45</v>
      </c>
      <c r="D48" s="41">
        <v>70974.240000000005</v>
      </c>
      <c r="E48" s="41">
        <f>D48*1.05</f>
        <v>74522.952000000005</v>
      </c>
      <c r="F48" s="41">
        <f>D48*1.1</f>
        <v>78071.664000000019</v>
      </c>
      <c r="G48" s="70">
        <f>D48*1.15</f>
        <v>81620.376000000004</v>
      </c>
      <c r="H48" s="64">
        <f>D48*1.2</f>
        <v>85169.088000000003</v>
      </c>
      <c r="I48" s="42">
        <v>106462.32</v>
      </c>
    </row>
    <row r="49" spans="1:9" ht="16.5" thickTop="1" x14ac:dyDescent="0.25">
      <c r="A49" s="258">
        <v>20</v>
      </c>
      <c r="B49" s="261" t="s">
        <v>67</v>
      </c>
      <c r="C49" s="80" t="s">
        <v>43</v>
      </c>
      <c r="D49" s="92">
        <v>40.039000000000001</v>
      </c>
      <c r="E49" s="92">
        <f>D49*1.05</f>
        <v>42.040950000000002</v>
      </c>
      <c r="F49" s="92">
        <f>D49*1.1</f>
        <v>44.042900000000003</v>
      </c>
      <c r="G49" s="82">
        <f>D49*1.15</f>
        <v>46.044849999999997</v>
      </c>
      <c r="H49" s="62">
        <f>D49*1.2</f>
        <v>48.046799999999998</v>
      </c>
      <c r="I49" s="94">
        <v>60.058999999999997</v>
      </c>
    </row>
    <row r="50" spans="1:9" ht="15.75" x14ac:dyDescent="0.25">
      <c r="A50" s="259"/>
      <c r="B50" s="262"/>
      <c r="C50" s="83" t="s">
        <v>44</v>
      </c>
      <c r="D50" s="99">
        <v>6506.34</v>
      </c>
      <c r="E50" s="99">
        <f>(D50*1.05)</f>
        <v>6831.6570000000002</v>
      </c>
      <c r="F50" s="99">
        <f>D50*1.1+0.01</f>
        <v>7156.9840000000013</v>
      </c>
      <c r="G50" s="88">
        <f>D50*1.15+0.01</f>
        <v>7482.3009999999995</v>
      </c>
      <c r="H50" s="65">
        <f>D50*1.2+0.01</f>
        <v>7807.6180000000004</v>
      </c>
      <c r="I50" s="100">
        <v>9759.6</v>
      </c>
    </row>
    <row r="51" spans="1:9" ht="16.5" thickBot="1" x14ac:dyDescent="0.3">
      <c r="A51" s="260"/>
      <c r="B51" s="263"/>
      <c r="C51" s="86" t="s">
        <v>45</v>
      </c>
      <c r="D51" s="96">
        <v>78076.08</v>
      </c>
      <c r="E51" s="87">
        <f>E50*12</f>
        <v>81979.884000000005</v>
      </c>
      <c r="F51" s="87">
        <f>F50*12</f>
        <v>85883.808000000019</v>
      </c>
      <c r="G51" s="102">
        <f>G50*12</f>
        <v>89787.611999999994</v>
      </c>
      <c r="H51" s="103">
        <f>H50*12</f>
        <v>93691.415999999997</v>
      </c>
      <c r="I51" s="101">
        <v>117115.2</v>
      </c>
    </row>
    <row r="52" spans="1:9" ht="16.5" thickTop="1" x14ac:dyDescent="0.25">
      <c r="A52" s="264">
        <v>21</v>
      </c>
      <c r="B52" s="265" t="s">
        <v>67</v>
      </c>
      <c r="C52" s="43" t="s">
        <v>43</v>
      </c>
      <c r="D52" s="53">
        <v>44.042999999999999</v>
      </c>
      <c r="E52" s="53">
        <f>D52*1.05</f>
        <v>46.245150000000002</v>
      </c>
      <c r="F52" s="53">
        <f>D52*1.1</f>
        <v>48.447300000000006</v>
      </c>
      <c r="G52" s="68">
        <f>D52*1.15</f>
        <v>50.649449999999995</v>
      </c>
      <c r="H52" s="62">
        <f>D52*1.2</f>
        <v>52.851599999999998</v>
      </c>
      <c r="I52" s="54">
        <v>66.064999999999998</v>
      </c>
    </row>
    <row r="53" spans="1:9" ht="15.75" x14ac:dyDescent="0.25">
      <c r="A53" s="254"/>
      <c r="B53" s="266"/>
      <c r="C53" s="36" t="s">
        <v>44</v>
      </c>
      <c r="D53" s="38">
        <v>7157</v>
      </c>
      <c r="E53" s="38">
        <f>(D53*1.05)+0.01</f>
        <v>7514.8600000000006</v>
      </c>
      <c r="F53" s="38">
        <f>D53*1.1</f>
        <v>7872.7000000000007</v>
      </c>
      <c r="G53" s="71">
        <f>D53*1.15+0.01</f>
        <v>8230.56</v>
      </c>
      <c r="H53" s="65">
        <f>D53*1.2</f>
        <v>8588.4</v>
      </c>
      <c r="I53" s="39">
        <v>10735.56</v>
      </c>
    </row>
    <row r="54" spans="1:9" ht="16.5" thickBot="1" x14ac:dyDescent="0.3">
      <c r="A54" s="255"/>
      <c r="B54" s="267"/>
      <c r="C54" s="40" t="s">
        <v>45</v>
      </c>
      <c r="D54" s="41">
        <v>85884</v>
      </c>
      <c r="E54" s="41">
        <f>D54*1.05</f>
        <v>90178.2</v>
      </c>
      <c r="F54" s="41">
        <f>D54*1.1</f>
        <v>94472.400000000009</v>
      </c>
      <c r="G54" s="70">
        <f>D54*1.15</f>
        <v>98766.599999999991</v>
      </c>
      <c r="H54" s="64">
        <f>D54*1.2</f>
        <v>103060.8</v>
      </c>
      <c r="I54" s="42">
        <v>128826.72</v>
      </c>
    </row>
    <row r="55" spans="1:9" ht="16.5" thickTop="1" x14ac:dyDescent="0.25">
      <c r="A55" s="258">
        <v>22</v>
      </c>
      <c r="B55" s="261" t="s">
        <v>67</v>
      </c>
      <c r="C55" s="80" t="s">
        <v>43</v>
      </c>
      <c r="D55" s="92">
        <v>48.444000000000003</v>
      </c>
      <c r="E55" s="92">
        <f>D55*1.05</f>
        <v>50.866200000000006</v>
      </c>
      <c r="F55" s="92">
        <f>D55*1.1</f>
        <v>53.28840000000001</v>
      </c>
      <c r="G55" s="82">
        <f>D55*1.15</f>
        <v>55.710599999999999</v>
      </c>
      <c r="H55" s="62">
        <f>D55*1.2</f>
        <v>58.132800000000003</v>
      </c>
      <c r="I55" s="94">
        <v>72.665999999999997</v>
      </c>
    </row>
    <row r="56" spans="1:9" ht="15.75" x14ac:dyDescent="0.25">
      <c r="A56" s="259"/>
      <c r="B56" s="262"/>
      <c r="C56" s="83" t="s">
        <v>44</v>
      </c>
      <c r="D56" s="99">
        <v>7872.16</v>
      </c>
      <c r="E56" s="99">
        <f>D56*1.05+0.01</f>
        <v>8265.7780000000002</v>
      </c>
      <c r="F56" s="99">
        <f>D56*1.1</f>
        <v>8659.3760000000002</v>
      </c>
      <c r="G56" s="106">
        <f>D56*1.15</f>
        <v>9052.9839999999986</v>
      </c>
      <c r="H56" s="107">
        <f>D56*1.2+0.01</f>
        <v>9446.601999999999</v>
      </c>
      <c r="I56" s="100">
        <v>11808.24</v>
      </c>
    </row>
    <row r="57" spans="1:9" ht="16.5" thickBot="1" x14ac:dyDescent="0.3">
      <c r="A57" s="260"/>
      <c r="B57" s="263"/>
      <c r="C57" s="86" t="s">
        <v>45</v>
      </c>
      <c r="D57" s="96">
        <v>94465.919999999998</v>
      </c>
      <c r="E57" s="87">
        <f>E56*12</f>
        <v>99189.33600000001</v>
      </c>
      <c r="F57" s="87">
        <f>F56*12</f>
        <v>103912.512</v>
      </c>
      <c r="G57" s="102">
        <f>G56*12</f>
        <v>108635.80799999999</v>
      </c>
      <c r="H57" s="103">
        <f>H56*12</f>
        <v>113359.22399999999</v>
      </c>
      <c r="I57" s="101">
        <v>141698.88</v>
      </c>
    </row>
    <row r="58" spans="1:9" ht="15.75" thickTop="1" x14ac:dyDescent="0.2">
      <c r="H58" s="60"/>
    </row>
    <row r="59" spans="1:9" x14ac:dyDescent="0.2">
      <c r="H59" s="60"/>
    </row>
    <row r="60" spans="1:9" x14ac:dyDescent="0.2">
      <c r="H60" s="60"/>
    </row>
    <row r="61" spans="1:9" x14ac:dyDescent="0.2">
      <c r="H61" s="60"/>
    </row>
    <row r="62" spans="1:9" x14ac:dyDescent="0.2">
      <c r="H62" s="60"/>
    </row>
    <row r="63" spans="1:9" x14ac:dyDescent="0.2">
      <c r="H63" s="60"/>
    </row>
    <row r="64" spans="1:9" x14ac:dyDescent="0.2">
      <c r="H64" s="60"/>
    </row>
    <row r="65" spans="8:8" x14ac:dyDescent="0.2">
      <c r="H65" s="60"/>
    </row>
    <row r="66" spans="8:8" x14ac:dyDescent="0.2">
      <c r="H66" s="60"/>
    </row>
    <row r="67" spans="8:8" x14ac:dyDescent="0.2">
      <c r="H67" s="60"/>
    </row>
    <row r="68" spans="8:8" x14ac:dyDescent="0.2">
      <c r="H68" s="60"/>
    </row>
    <row r="69" spans="8:8" x14ac:dyDescent="0.2">
      <c r="H69" s="60"/>
    </row>
    <row r="70" spans="8:8" x14ac:dyDescent="0.2">
      <c r="H70" s="60"/>
    </row>
    <row r="71" spans="8:8" x14ac:dyDescent="0.2">
      <c r="H71" s="60"/>
    </row>
    <row r="72" spans="8:8" x14ac:dyDescent="0.2">
      <c r="H72" s="60"/>
    </row>
    <row r="73" spans="8:8" x14ac:dyDescent="0.2">
      <c r="H73" s="60"/>
    </row>
    <row r="74" spans="8:8" x14ac:dyDescent="0.2">
      <c r="H74" s="60"/>
    </row>
    <row r="75" spans="8:8" x14ac:dyDescent="0.2">
      <c r="H75" s="60"/>
    </row>
    <row r="76" spans="8:8" x14ac:dyDescent="0.2">
      <c r="H76" s="60"/>
    </row>
    <row r="77" spans="8:8" x14ac:dyDescent="0.2">
      <c r="H77" s="60"/>
    </row>
    <row r="78" spans="8:8" x14ac:dyDescent="0.2">
      <c r="H78" s="60"/>
    </row>
    <row r="79" spans="8:8" x14ac:dyDescent="0.2">
      <c r="H79" s="60"/>
    </row>
    <row r="80" spans="8:8" x14ac:dyDescent="0.2">
      <c r="H80" s="60"/>
    </row>
    <row r="81" spans="8:8" x14ac:dyDescent="0.2">
      <c r="H81" s="60"/>
    </row>
    <row r="82" spans="8:8" x14ac:dyDescent="0.2">
      <c r="H82" s="60"/>
    </row>
    <row r="83" spans="8:8" x14ac:dyDescent="0.2">
      <c r="H83" s="60"/>
    </row>
    <row r="84" spans="8:8" x14ac:dyDescent="0.2">
      <c r="H84" s="60"/>
    </row>
    <row r="85" spans="8:8" x14ac:dyDescent="0.2">
      <c r="H85" s="60"/>
    </row>
    <row r="86" spans="8:8" x14ac:dyDescent="0.2">
      <c r="H86" s="60"/>
    </row>
    <row r="87" spans="8:8" x14ac:dyDescent="0.2">
      <c r="H87" s="60"/>
    </row>
    <row r="88" spans="8:8" x14ac:dyDescent="0.2">
      <c r="H88" s="60"/>
    </row>
    <row r="89" spans="8:8" x14ac:dyDescent="0.2">
      <c r="H89" s="60"/>
    </row>
    <row r="90" spans="8:8" x14ac:dyDescent="0.2">
      <c r="H90" s="60"/>
    </row>
    <row r="91" spans="8:8" x14ac:dyDescent="0.2">
      <c r="H91" s="60"/>
    </row>
    <row r="92" spans="8:8" x14ac:dyDescent="0.2">
      <c r="H92" s="60"/>
    </row>
    <row r="93" spans="8:8" x14ac:dyDescent="0.2">
      <c r="H93" s="60"/>
    </row>
    <row r="94" spans="8:8" x14ac:dyDescent="0.2">
      <c r="H94" s="60"/>
    </row>
    <row r="95" spans="8:8" x14ac:dyDescent="0.2">
      <c r="H95" s="60"/>
    </row>
    <row r="96" spans="8:8" x14ac:dyDescent="0.2">
      <c r="H96" s="60"/>
    </row>
    <row r="97" spans="8:8" x14ac:dyDescent="0.2">
      <c r="H97" s="60"/>
    </row>
    <row r="98" spans="8:8" x14ac:dyDescent="0.2">
      <c r="H98" s="60"/>
    </row>
    <row r="99" spans="8:8" x14ac:dyDescent="0.2">
      <c r="H99" s="60"/>
    </row>
    <row r="100" spans="8:8" x14ac:dyDescent="0.2">
      <c r="H100" s="60"/>
    </row>
    <row r="101" spans="8:8" x14ac:dyDescent="0.2">
      <c r="H101" s="60"/>
    </row>
    <row r="102" spans="8:8" x14ac:dyDescent="0.2">
      <c r="H102" s="60"/>
    </row>
    <row r="103" spans="8:8" x14ac:dyDescent="0.2">
      <c r="H103" s="60"/>
    </row>
    <row r="104" spans="8:8" x14ac:dyDescent="0.2">
      <c r="H104" s="60"/>
    </row>
    <row r="105" spans="8:8" x14ac:dyDescent="0.2">
      <c r="H105" s="60"/>
    </row>
    <row r="106" spans="8:8" x14ac:dyDescent="0.2">
      <c r="H106" s="60"/>
    </row>
    <row r="107" spans="8:8" x14ac:dyDescent="0.2">
      <c r="H107" s="60"/>
    </row>
    <row r="108" spans="8:8" x14ac:dyDescent="0.2">
      <c r="H108" s="60"/>
    </row>
    <row r="109" spans="8:8" x14ac:dyDescent="0.2">
      <c r="H109" s="60"/>
    </row>
    <row r="110" spans="8:8" x14ac:dyDescent="0.2">
      <c r="H110" s="60"/>
    </row>
    <row r="111" spans="8:8" x14ac:dyDescent="0.2">
      <c r="H111" s="60"/>
    </row>
    <row r="112" spans="8:8" x14ac:dyDescent="0.2">
      <c r="H112" s="60"/>
    </row>
    <row r="113" spans="8:8" x14ac:dyDescent="0.2">
      <c r="H113" s="60"/>
    </row>
    <row r="114" spans="8:8" x14ac:dyDescent="0.2">
      <c r="H114" s="60"/>
    </row>
    <row r="115" spans="8:8" x14ac:dyDescent="0.2">
      <c r="H115" s="60"/>
    </row>
    <row r="116" spans="8:8" x14ac:dyDescent="0.2">
      <c r="H116" s="60"/>
    </row>
    <row r="117" spans="8:8" x14ac:dyDescent="0.2">
      <c r="H117" s="60"/>
    </row>
    <row r="118" spans="8:8" x14ac:dyDescent="0.2">
      <c r="H118" s="60"/>
    </row>
    <row r="119" spans="8:8" x14ac:dyDescent="0.2">
      <c r="H119" s="60"/>
    </row>
    <row r="120" spans="8:8" x14ac:dyDescent="0.2">
      <c r="H120" s="60"/>
    </row>
    <row r="121" spans="8:8" x14ac:dyDescent="0.2">
      <c r="H121" s="60"/>
    </row>
    <row r="122" spans="8:8" x14ac:dyDescent="0.2">
      <c r="H122" s="60"/>
    </row>
    <row r="123" spans="8:8" x14ac:dyDescent="0.2">
      <c r="H123" s="60"/>
    </row>
    <row r="124" spans="8:8" x14ac:dyDescent="0.2">
      <c r="H124" s="60"/>
    </row>
    <row r="125" spans="8:8" x14ac:dyDescent="0.2">
      <c r="H125" s="60"/>
    </row>
    <row r="126" spans="8:8" x14ac:dyDescent="0.2">
      <c r="H126" s="60"/>
    </row>
    <row r="127" spans="8:8" x14ac:dyDescent="0.2">
      <c r="H127" s="60"/>
    </row>
    <row r="128" spans="8:8" x14ac:dyDescent="0.2">
      <c r="H128" s="60"/>
    </row>
    <row r="129" spans="8:8" x14ac:dyDescent="0.2">
      <c r="H129" s="60"/>
    </row>
    <row r="130" spans="8:8" x14ac:dyDescent="0.2">
      <c r="H130" s="60"/>
    </row>
    <row r="131" spans="8:8" x14ac:dyDescent="0.2">
      <c r="H131" s="60"/>
    </row>
    <row r="132" spans="8:8" x14ac:dyDescent="0.2">
      <c r="H132" s="60"/>
    </row>
    <row r="133" spans="8:8" x14ac:dyDescent="0.2">
      <c r="H133" s="60"/>
    </row>
    <row r="134" spans="8:8" x14ac:dyDescent="0.2">
      <c r="H134" s="60"/>
    </row>
    <row r="135" spans="8:8" x14ac:dyDescent="0.2">
      <c r="H135" s="60"/>
    </row>
    <row r="136" spans="8:8" x14ac:dyDescent="0.2">
      <c r="H136" s="60"/>
    </row>
    <row r="137" spans="8:8" x14ac:dyDescent="0.2">
      <c r="H137" s="60"/>
    </row>
    <row r="138" spans="8:8" x14ac:dyDescent="0.2">
      <c r="H138" s="60"/>
    </row>
    <row r="139" spans="8:8" x14ac:dyDescent="0.2">
      <c r="H139" s="60"/>
    </row>
    <row r="140" spans="8:8" x14ac:dyDescent="0.2">
      <c r="H140" s="60"/>
    </row>
    <row r="141" spans="8:8" x14ac:dyDescent="0.2">
      <c r="H141" s="60"/>
    </row>
    <row r="142" spans="8:8" x14ac:dyDescent="0.2">
      <c r="H142" s="60"/>
    </row>
    <row r="143" spans="8:8" x14ac:dyDescent="0.2">
      <c r="H143" s="60"/>
    </row>
    <row r="144" spans="8:8" x14ac:dyDescent="0.2">
      <c r="H144" s="60"/>
    </row>
    <row r="145" spans="8:8" x14ac:dyDescent="0.2">
      <c r="H145" s="60"/>
    </row>
    <row r="146" spans="8:8" x14ac:dyDescent="0.2">
      <c r="H146" s="60"/>
    </row>
    <row r="147" spans="8:8" x14ac:dyDescent="0.2">
      <c r="H147" s="60"/>
    </row>
    <row r="148" spans="8:8" x14ac:dyDescent="0.2">
      <c r="H148" s="60"/>
    </row>
    <row r="149" spans="8:8" x14ac:dyDescent="0.2">
      <c r="H149" s="60"/>
    </row>
    <row r="150" spans="8:8" x14ac:dyDescent="0.2">
      <c r="H150" s="60"/>
    </row>
    <row r="151" spans="8:8" x14ac:dyDescent="0.2">
      <c r="H151" s="60"/>
    </row>
    <row r="152" spans="8:8" x14ac:dyDescent="0.2">
      <c r="H152" s="60"/>
    </row>
    <row r="153" spans="8:8" x14ac:dyDescent="0.2">
      <c r="H153" s="60"/>
    </row>
    <row r="154" spans="8:8" x14ac:dyDescent="0.2">
      <c r="H154" s="60"/>
    </row>
    <row r="155" spans="8:8" x14ac:dyDescent="0.2">
      <c r="H155" s="60"/>
    </row>
    <row r="156" spans="8:8" x14ac:dyDescent="0.2">
      <c r="H156" s="60"/>
    </row>
    <row r="157" spans="8:8" x14ac:dyDescent="0.2">
      <c r="H157" s="60"/>
    </row>
    <row r="158" spans="8:8" x14ac:dyDescent="0.2">
      <c r="H158" s="60"/>
    </row>
    <row r="159" spans="8:8" x14ac:dyDescent="0.2">
      <c r="H159" s="60"/>
    </row>
    <row r="160" spans="8:8" x14ac:dyDescent="0.2">
      <c r="H160" s="60"/>
    </row>
    <row r="161" spans="8:8" x14ac:dyDescent="0.2">
      <c r="H161" s="60"/>
    </row>
    <row r="162" spans="8:8" x14ac:dyDescent="0.2">
      <c r="H162" s="60"/>
    </row>
    <row r="163" spans="8:8" x14ac:dyDescent="0.2">
      <c r="H163" s="60"/>
    </row>
    <row r="164" spans="8:8" x14ac:dyDescent="0.2">
      <c r="H164" s="60"/>
    </row>
    <row r="165" spans="8:8" x14ac:dyDescent="0.2">
      <c r="H165" s="60"/>
    </row>
    <row r="166" spans="8:8" x14ac:dyDescent="0.2">
      <c r="H166" s="60"/>
    </row>
    <row r="167" spans="8:8" x14ac:dyDescent="0.2">
      <c r="H167" s="60"/>
    </row>
    <row r="168" spans="8:8" x14ac:dyDescent="0.2">
      <c r="H168" s="60"/>
    </row>
    <row r="169" spans="8:8" x14ac:dyDescent="0.2">
      <c r="H169" s="60"/>
    </row>
    <row r="170" spans="8:8" x14ac:dyDescent="0.2">
      <c r="H170" s="60"/>
    </row>
    <row r="171" spans="8:8" x14ac:dyDescent="0.2">
      <c r="H171" s="60"/>
    </row>
    <row r="172" spans="8:8" x14ac:dyDescent="0.2">
      <c r="H172" s="60"/>
    </row>
    <row r="173" spans="8:8" x14ac:dyDescent="0.2">
      <c r="H173" s="60"/>
    </row>
    <row r="174" spans="8:8" x14ac:dyDescent="0.2">
      <c r="H174" s="60"/>
    </row>
    <row r="175" spans="8:8" x14ac:dyDescent="0.2">
      <c r="H175" s="60"/>
    </row>
    <row r="176" spans="8:8" x14ac:dyDescent="0.2">
      <c r="H176" s="60"/>
    </row>
    <row r="177" spans="8:8" x14ac:dyDescent="0.2">
      <c r="H177" s="60"/>
    </row>
    <row r="178" spans="8:8" x14ac:dyDescent="0.2">
      <c r="H178" s="60"/>
    </row>
    <row r="179" spans="8:8" x14ac:dyDescent="0.2">
      <c r="H179" s="60"/>
    </row>
    <row r="180" spans="8:8" x14ac:dyDescent="0.2">
      <c r="H180" s="60"/>
    </row>
    <row r="181" spans="8:8" x14ac:dyDescent="0.2">
      <c r="H181" s="60"/>
    </row>
    <row r="182" spans="8:8" x14ac:dyDescent="0.2">
      <c r="H182" s="60"/>
    </row>
    <row r="183" spans="8:8" x14ac:dyDescent="0.2">
      <c r="H183" s="60"/>
    </row>
    <row r="184" spans="8:8" x14ac:dyDescent="0.2">
      <c r="H184" s="60"/>
    </row>
    <row r="185" spans="8:8" x14ac:dyDescent="0.2">
      <c r="H185" s="60"/>
    </row>
    <row r="186" spans="8:8" x14ac:dyDescent="0.2">
      <c r="H186" s="60"/>
    </row>
    <row r="187" spans="8:8" x14ac:dyDescent="0.2">
      <c r="H187" s="60"/>
    </row>
    <row r="188" spans="8:8" x14ac:dyDescent="0.2">
      <c r="H188" s="60"/>
    </row>
    <row r="189" spans="8:8" x14ac:dyDescent="0.2">
      <c r="H189" s="60"/>
    </row>
    <row r="190" spans="8:8" x14ac:dyDescent="0.2">
      <c r="H190" s="60"/>
    </row>
    <row r="191" spans="8:8" x14ac:dyDescent="0.2">
      <c r="H191" s="60"/>
    </row>
    <row r="192" spans="8:8" x14ac:dyDescent="0.2">
      <c r="H192" s="60"/>
    </row>
    <row r="193" spans="8:8" x14ac:dyDescent="0.2">
      <c r="H193" s="60"/>
    </row>
    <row r="194" spans="8:8" x14ac:dyDescent="0.2">
      <c r="H194" s="60"/>
    </row>
    <row r="195" spans="8:8" x14ac:dyDescent="0.2">
      <c r="H195" s="60"/>
    </row>
    <row r="196" spans="8:8" x14ac:dyDescent="0.2">
      <c r="H196" s="60"/>
    </row>
    <row r="197" spans="8:8" x14ac:dyDescent="0.2">
      <c r="H197" s="60"/>
    </row>
    <row r="198" spans="8:8" x14ac:dyDescent="0.2">
      <c r="H198" s="60"/>
    </row>
    <row r="199" spans="8:8" x14ac:dyDescent="0.2">
      <c r="H199" s="60"/>
    </row>
    <row r="200" spans="8:8" x14ac:dyDescent="0.2">
      <c r="H200" s="60"/>
    </row>
    <row r="201" spans="8:8" x14ac:dyDescent="0.2">
      <c r="H201" s="60"/>
    </row>
    <row r="202" spans="8:8" x14ac:dyDescent="0.2">
      <c r="H202" s="60"/>
    </row>
    <row r="203" spans="8:8" x14ac:dyDescent="0.2">
      <c r="H203" s="60"/>
    </row>
    <row r="204" spans="8:8" x14ac:dyDescent="0.2">
      <c r="H204" s="60"/>
    </row>
    <row r="205" spans="8:8" x14ac:dyDescent="0.2">
      <c r="H205" s="60"/>
    </row>
    <row r="206" spans="8:8" x14ac:dyDescent="0.2">
      <c r="H206" s="60"/>
    </row>
    <row r="207" spans="8:8" x14ac:dyDescent="0.2">
      <c r="H207" s="60"/>
    </row>
    <row r="208" spans="8:8" x14ac:dyDescent="0.2">
      <c r="H208" s="60"/>
    </row>
    <row r="209" spans="8:8" x14ac:dyDescent="0.2">
      <c r="H209" s="60"/>
    </row>
    <row r="210" spans="8:8" x14ac:dyDescent="0.2">
      <c r="H210" s="60"/>
    </row>
    <row r="211" spans="8:8" x14ac:dyDescent="0.2">
      <c r="H211" s="60"/>
    </row>
    <row r="212" spans="8:8" x14ac:dyDescent="0.2">
      <c r="H212" s="60"/>
    </row>
    <row r="213" spans="8:8" x14ac:dyDescent="0.2">
      <c r="H213" s="60"/>
    </row>
    <row r="214" spans="8:8" x14ac:dyDescent="0.2">
      <c r="H214" s="60"/>
    </row>
    <row r="215" spans="8:8" x14ac:dyDescent="0.2">
      <c r="H215" s="60"/>
    </row>
    <row r="216" spans="8:8" x14ac:dyDescent="0.2">
      <c r="H216" s="60"/>
    </row>
    <row r="217" spans="8:8" x14ac:dyDescent="0.2">
      <c r="H217" s="60"/>
    </row>
    <row r="218" spans="8:8" x14ac:dyDescent="0.2">
      <c r="H218" s="60"/>
    </row>
    <row r="219" spans="8:8" x14ac:dyDescent="0.2">
      <c r="H219" s="60"/>
    </row>
    <row r="220" spans="8:8" x14ac:dyDescent="0.2">
      <c r="H220" s="60"/>
    </row>
    <row r="221" spans="8:8" x14ac:dyDescent="0.2">
      <c r="H221" s="60"/>
    </row>
    <row r="222" spans="8:8" x14ac:dyDescent="0.2">
      <c r="H222" s="60"/>
    </row>
    <row r="223" spans="8:8" x14ac:dyDescent="0.2">
      <c r="H223" s="60"/>
    </row>
    <row r="224" spans="8:8" x14ac:dyDescent="0.2">
      <c r="H224" s="60"/>
    </row>
    <row r="225" spans="8:8" x14ac:dyDescent="0.2">
      <c r="H225" s="60"/>
    </row>
    <row r="226" spans="8:8" x14ac:dyDescent="0.2">
      <c r="H226" s="60"/>
    </row>
    <row r="227" spans="8:8" x14ac:dyDescent="0.2">
      <c r="H227" s="60"/>
    </row>
    <row r="228" spans="8:8" x14ac:dyDescent="0.2">
      <c r="H228" s="60"/>
    </row>
    <row r="229" spans="8:8" x14ac:dyDescent="0.2">
      <c r="H229" s="60"/>
    </row>
    <row r="230" spans="8:8" x14ac:dyDescent="0.2">
      <c r="H230" s="60"/>
    </row>
    <row r="231" spans="8:8" x14ac:dyDescent="0.2">
      <c r="H231" s="60"/>
    </row>
    <row r="232" spans="8:8" x14ac:dyDescent="0.2">
      <c r="H232" s="60"/>
    </row>
    <row r="233" spans="8:8" x14ac:dyDescent="0.2">
      <c r="H233" s="60"/>
    </row>
    <row r="234" spans="8:8" x14ac:dyDescent="0.2">
      <c r="H234" s="60"/>
    </row>
    <row r="235" spans="8:8" x14ac:dyDescent="0.2">
      <c r="H235" s="60"/>
    </row>
    <row r="236" spans="8:8" x14ac:dyDescent="0.2">
      <c r="H236" s="60"/>
    </row>
    <row r="237" spans="8:8" x14ac:dyDescent="0.2">
      <c r="H237" s="60"/>
    </row>
    <row r="238" spans="8:8" x14ac:dyDescent="0.2">
      <c r="H238" s="60"/>
    </row>
    <row r="239" spans="8:8" x14ac:dyDescent="0.2">
      <c r="H239" s="60"/>
    </row>
    <row r="240" spans="8:8" x14ac:dyDescent="0.2">
      <c r="H240" s="60"/>
    </row>
    <row r="241" spans="8:8" x14ac:dyDescent="0.2">
      <c r="H241" s="60"/>
    </row>
    <row r="242" spans="8:8" x14ac:dyDescent="0.2">
      <c r="H242" s="60"/>
    </row>
    <row r="243" spans="8:8" x14ac:dyDescent="0.2">
      <c r="H243" s="60"/>
    </row>
    <row r="244" spans="8:8" x14ac:dyDescent="0.2">
      <c r="H244" s="60"/>
    </row>
    <row r="245" spans="8:8" x14ac:dyDescent="0.2">
      <c r="H245" s="60"/>
    </row>
    <row r="246" spans="8:8" x14ac:dyDescent="0.2">
      <c r="H246" s="60"/>
    </row>
    <row r="247" spans="8:8" x14ac:dyDescent="0.2">
      <c r="H247" s="60"/>
    </row>
    <row r="248" spans="8:8" x14ac:dyDescent="0.2">
      <c r="H248" s="60"/>
    </row>
    <row r="249" spans="8:8" x14ac:dyDescent="0.2">
      <c r="H249" s="60"/>
    </row>
    <row r="250" spans="8:8" x14ac:dyDescent="0.2">
      <c r="H250" s="60"/>
    </row>
    <row r="251" spans="8:8" x14ac:dyDescent="0.2">
      <c r="H251" s="60"/>
    </row>
    <row r="252" spans="8:8" x14ac:dyDescent="0.2">
      <c r="H252" s="60"/>
    </row>
    <row r="253" spans="8:8" x14ac:dyDescent="0.2">
      <c r="H253" s="60"/>
    </row>
    <row r="254" spans="8:8" x14ac:dyDescent="0.2">
      <c r="H254" s="60"/>
    </row>
    <row r="255" spans="8:8" x14ac:dyDescent="0.2">
      <c r="H255" s="60"/>
    </row>
    <row r="256" spans="8:8" x14ac:dyDescent="0.2">
      <c r="H256" s="60"/>
    </row>
    <row r="257" spans="8:8" x14ac:dyDescent="0.2">
      <c r="H257" s="60"/>
    </row>
    <row r="258" spans="8:8" x14ac:dyDescent="0.2">
      <c r="H258" s="60"/>
    </row>
    <row r="259" spans="8:8" x14ac:dyDescent="0.2">
      <c r="H259" s="60"/>
    </row>
    <row r="260" spans="8:8" x14ac:dyDescent="0.2">
      <c r="H260" s="60"/>
    </row>
    <row r="261" spans="8:8" x14ac:dyDescent="0.2">
      <c r="H261" s="60"/>
    </row>
    <row r="262" spans="8:8" x14ac:dyDescent="0.2">
      <c r="H262" s="60"/>
    </row>
    <row r="263" spans="8:8" x14ac:dyDescent="0.2">
      <c r="H263" s="60"/>
    </row>
    <row r="264" spans="8:8" x14ac:dyDescent="0.2">
      <c r="H264" s="60"/>
    </row>
    <row r="265" spans="8:8" x14ac:dyDescent="0.2">
      <c r="H265" s="60"/>
    </row>
    <row r="266" spans="8:8" x14ac:dyDescent="0.2">
      <c r="H266" s="60"/>
    </row>
    <row r="267" spans="8:8" x14ac:dyDescent="0.2">
      <c r="H267" s="60"/>
    </row>
    <row r="268" spans="8:8" x14ac:dyDescent="0.2">
      <c r="H268" s="60"/>
    </row>
    <row r="269" spans="8:8" x14ac:dyDescent="0.2">
      <c r="H269" s="60"/>
    </row>
    <row r="270" spans="8:8" x14ac:dyDescent="0.2">
      <c r="H270" s="60"/>
    </row>
    <row r="271" spans="8:8" x14ac:dyDescent="0.2">
      <c r="H271" s="60"/>
    </row>
    <row r="272" spans="8:8" x14ac:dyDescent="0.2">
      <c r="H272" s="60"/>
    </row>
    <row r="273" spans="8:8" x14ac:dyDescent="0.2">
      <c r="H273" s="60"/>
    </row>
  </sheetData>
  <mergeCells count="38">
    <mergeCell ref="A55:A57"/>
    <mergeCell ref="B55:B57"/>
    <mergeCell ref="A46:A48"/>
    <mergeCell ref="B46:B48"/>
    <mergeCell ref="A49:A51"/>
    <mergeCell ref="B49:B51"/>
    <mergeCell ref="A52:A54"/>
    <mergeCell ref="B52:B54"/>
    <mergeCell ref="A37:A39"/>
    <mergeCell ref="B37:B39"/>
    <mergeCell ref="A40:A42"/>
    <mergeCell ref="B40:B42"/>
    <mergeCell ref="A43:A45"/>
    <mergeCell ref="B43:B45"/>
    <mergeCell ref="A28:A30"/>
    <mergeCell ref="B28:B30"/>
    <mergeCell ref="A31:A33"/>
    <mergeCell ref="B31:B33"/>
    <mergeCell ref="A34:A36"/>
    <mergeCell ref="B34:B36"/>
    <mergeCell ref="A19:A21"/>
    <mergeCell ref="B19:B21"/>
    <mergeCell ref="A22:A24"/>
    <mergeCell ref="B22:B24"/>
    <mergeCell ref="A25:A27"/>
    <mergeCell ref="B25:B27"/>
    <mergeCell ref="A10:A12"/>
    <mergeCell ref="B10:B12"/>
    <mergeCell ref="A13:A15"/>
    <mergeCell ref="B13:B15"/>
    <mergeCell ref="A16:A18"/>
    <mergeCell ref="B16:B18"/>
    <mergeCell ref="A1:I1"/>
    <mergeCell ref="A2:I2"/>
    <mergeCell ref="A4:A6"/>
    <mergeCell ref="B4:B6"/>
    <mergeCell ref="A7:A9"/>
    <mergeCell ref="B7:B9"/>
  </mergeCells>
  <pageMargins left="0.7" right="0.7" top="0.75" bottom="0.75" header="0.3" footer="0.3"/>
  <pageSetup scale="71" fitToHeight="0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23290-524C-4939-9A6F-1211C7695BC6}">
  <dimension ref="A1:D36"/>
  <sheetViews>
    <sheetView workbookViewId="0">
      <selection activeCell="H33" sqref="H33"/>
    </sheetView>
  </sheetViews>
  <sheetFormatPr defaultRowHeight="15" x14ac:dyDescent="0.25"/>
  <cols>
    <col min="1" max="1" width="45.28515625" bestFit="1" customWidth="1"/>
    <col min="4" max="4" width="23.7109375" bestFit="1" customWidth="1"/>
  </cols>
  <sheetData>
    <row r="1" spans="1:4" x14ac:dyDescent="0.25">
      <c r="A1" t="s">
        <v>5</v>
      </c>
      <c r="D1" t="s">
        <v>5</v>
      </c>
    </row>
    <row r="2" spans="1:4" x14ac:dyDescent="0.25">
      <c r="A2" t="s">
        <v>70</v>
      </c>
      <c r="D2" t="s">
        <v>70</v>
      </c>
    </row>
    <row r="3" spans="1:4" x14ac:dyDescent="0.25">
      <c r="A3" t="s">
        <v>71</v>
      </c>
      <c r="D3" t="s">
        <v>92</v>
      </c>
    </row>
    <row r="4" spans="1:4" x14ac:dyDescent="0.25">
      <c r="A4" t="s">
        <v>72</v>
      </c>
      <c r="D4" t="s">
        <v>93</v>
      </c>
    </row>
    <row r="5" spans="1:4" x14ac:dyDescent="0.25">
      <c r="A5" t="s">
        <v>73</v>
      </c>
      <c r="D5" t="s">
        <v>94</v>
      </c>
    </row>
    <row r="6" spans="1:4" x14ac:dyDescent="0.25">
      <c r="A6" t="s">
        <v>74</v>
      </c>
      <c r="D6" t="s">
        <v>84</v>
      </c>
    </row>
    <row r="7" spans="1:4" x14ac:dyDescent="0.25">
      <c r="A7" t="s">
        <v>75</v>
      </c>
      <c r="D7" t="s">
        <v>95</v>
      </c>
    </row>
    <row r="8" spans="1:4" x14ac:dyDescent="0.25">
      <c r="A8" t="s">
        <v>76</v>
      </c>
      <c r="D8" t="s">
        <v>96</v>
      </c>
    </row>
    <row r="9" spans="1:4" x14ac:dyDescent="0.25">
      <c r="A9" t="s">
        <v>77</v>
      </c>
      <c r="D9" t="s">
        <v>97</v>
      </c>
    </row>
    <row r="10" spans="1:4" x14ac:dyDescent="0.25">
      <c r="A10" t="s">
        <v>78</v>
      </c>
      <c r="D10" t="s">
        <v>98</v>
      </c>
    </row>
    <row r="11" spans="1:4" x14ac:dyDescent="0.25">
      <c r="A11" t="s">
        <v>79</v>
      </c>
      <c r="D11" t="s">
        <v>99</v>
      </c>
    </row>
    <row r="12" spans="1:4" x14ac:dyDescent="0.25">
      <c r="A12" t="s">
        <v>80</v>
      </c>
      <c r="D12" t="s">
        <v>100</v>
      </c>
    </row>
    <row r="13" spans="1:4" x14ac:dyDescent="0.25">
      <c r="A13" t="s">
        <v>81</v>
      </c>
      <c r="D13" t="s">
        <v>101</v>
      </c>
    </row>
    <row r="14" spans="1:4" x14ac:dyDescent="0.25">
      <c r="A14" t="s">
        <v>82</v>
      </c>
      <c r="D14" t="s">
        <v>102</v>
      </c>
    </row>
    <row r="15" spans="1:4" x14ac:dyDescent="0.25">
      <c r="A15" t="s">
        <v>83</v>
      </c>
      <c r="D15" t="s">
        <v>103</v>
      </c>
    </row>
    <row r="16" spans="1:4" x14ac:dyDescent="0.25">
      <c r="A16" t="s">
        <v>84</v>
      </c>
      <c r="D16" t="s">
        <v>104</v>
      </c>
    </row>
    <row r="17" spans="1:4" x14ac:dyDescent="0.25">
      <c r="A17" t="s">
        <v>85</v>
      </c>
      <c r="D17" t="s">
        <v>105</v>
      </c>
    </row>
    <row r="18" spans="1:4" x14ac:dyDescent="0.25">
      <c r="A18" t="s">
        <v>86</v>
      </c>
      <c r="D18" t="s">
        <v>106</v>
      </c>
    </row>
    <row r="19" spans="1:4" x14ac:dyDescent="0.25">
      <c r="A19" t="s">
        <v>87</v>
      </c>
      <c r="D19" t="s">
        <v>107</v>
      </c>
    </row>
    <row r="20" spans="1:4" x14ac:dyDescent="0.25">
      <c r="A20" t="s">
        <v>88</v>
      </c>
      <c r="D20" t="s">
        <v>108</v>
      </c>
    </row>
    <row r="21" spans="1:4" x14ac:dyDescent="0.25">
      <c r="A21" t="s">
        <v>89</v>
      </c>
      <c r="D21" t="s">
        <v>109</v>
      </c>
    </row>
    <row r="22" spans="1:4" x14ac:dyDescent="0.25">
      <c r="A22" t="s">
        <v>90</v>
      </c>
      <c r="D22" t="s">
        <v>110</v>
      </c>
    </row>
    <row r="23" spans="1:4" x14ac:dyDescent="0.25">
      <c r="A23" t="s">
        <v>91</v>
      </c>
      <c r="D23" t="s">
        <v>111</v>
      </c>
    </row>
    <row r="24" spans="1:4" x14ac:dyDescent="0.25">
      <c r="D24" t="s">
        <v>112</v>
      </c>
    </row>
    <row r="25" spans="1:4" x14ac:dyDescent="0.25">
      <c r="D25" t="s">
        <v>113</v>
      </c>
    </row>
    <row r="26" spans="1:4" x14ac:dyDescent="0.25">
      <c r="D26" t="s">
        <v>114</v>
      </c>
    </row>
    <row r="27" spans="1:4" x14ac:dyDescent="0.25">
      <c r="D27" t="s">
        <v>115</v>
      </c>
    </row>
    <row r="28" spans="1:4" x14ac:dyDescent="0.25">
      <c r="D28" t="s">
        <v>116</v>
      </c>
    </row>
    <row r="29" spans="1:4" x14ac:dyDescent="0.25">
      <c r="D29" t="s">
        <v>117</v>
      </c>
    </row>
    <row r="30" spans="1:4" x14ac:dyDescent="0.25">
      <c r="D30" t="s">
        <v>118</v>
      </c>
    </row>
    <row r="31" spans="1:4" x14ac:dyDescent="0.25">
      <c r="D31" t="s">
        <v>119</v>
      </c>
    </row>
    <row r="32" spans="1:4" x14ac:dyDescent="0.25">
      <c r="D32" t="s">
        <v>120</v>
      </c>
    </row>
    <row r="33" spans="4:4" x14ac:dyDescent="0.25">
      <c r="D33" t="s">
        <v>121</v>
      </c>
    </row>
    <row r="34" spans="4:4" x14ac:dyDescent="0.25">
      <c r="D34" t="s">
        <v>122</v>
      </c>
    </row>
    <row r="35" spans="4:4" x14ac:dyDescent="0.25">
      <c r="D35" t="s">
        <v>123</v>
      </c>
    </row>
    <row r="36" spans="4:4" x14ac:dyDescent="0.25">
      <c r="D3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4672C-2ED3-4CAB-A18C-CD31CD692D78}">
  <dimension ref="A1:E120"/>
  <sheetViews>
    <sheetView topLeftCell="E81" workbookViewId="0">
      <selection activeCell="O12" sqref="O12"/>
    </sheetView>
  </sheetViews>
  <sheetFormatPr defaultRowHeight="12.75" x14ac:dyDescent="0.2"/>
  <cols>
    <col min="1" max="1" width="19.5703125" style="110" hidden="1" customWidth="1"/>
    <col min="2" max="2" width="12" style="109" hidden="1" customWidth="1"/>
    <col min="3" max="4" width="0" style="108" hidden="1" customWidth="1"/>
    <col min="5" max="5" width="19.85546875" style="108" bestFit="1" customWidth="1"/>
    <col min="6" max="16384" width="9.140625" style="108"/>
  </cols>
  <sheetData>
    <row r="1" spans="1:5" ht="15.75" thickBot="1" x14ac:dyDescent="0.25">
      <c r="A1" s="114" t="s">
        <v>364</v>
      </c>
      <c r="B1" s="111" t="s">
        <v>363</v>
      </c>
      <c r="E1" s="108" t="str">
        <f>A1&amp;" "&amp;B1</f>
        <v>ADAIR (001)</v>
      </c>
    </row>
    <row r="2" spans="1:5" ht="15.75" thickBot="1" x14ac:dyDescent="0.25">
      <c r="A2" s="113" t="s">
        <v>362</v>
      </c>
      <c r="B2" s="111" t="s">
        <v>361</v>
      </c>
      <c r="E2" s="108" t="str">
        <f t="shared" ref="E2:E65" si="0">A2&amp;" "&amp;B2</f>
        <v>ALLEN (002)</v>
      </c>
    </row>
    <row r="3" spans="1:5" ht="15.75" thickBot="1" x14ac:dyDescent="0.25">
      <c r="A3" s="113" t="s">
        <v>360</v>
      </c>
      <c r="B3" s="111" t="s">
        <v>359</v>
      </c>
      <c r="E3" s="108" t="str">
        <f t="shared" si="0"/>
        <v>ANDERSON (003)</v>
      </c>
    </row>
    <row r="4" spans="1:5" ht="15.75" thickBot="1" x14ac:dyDescent="0.25">
      <c r="A4" s="113" t="s">
        <v>358</v>
      </c>
      <c r="B4" s="111" t="s">
        <v>357</v>
      </c>
      <c r="E4" s="108" t="str">
        <f t="shared" si="0"/>
        <v>BALLARD (004)</v>
      </c>
    </row>
    <row r="5" spans="1:5" ht="15.75" thickBot="1" x14ac:dyDescent="0.25">
      <c r="A5" s="113" t="s">
        <v>356</v>
      </c>
      <c r="B5" s="111" t="s">
        <v>355</v>
      </c>
      <c r="E5" s="108" t="str">
        <f t="shared" si="0"/>
        <v>BARREN (005)</v>
      </c>
    </row>
    <row r="6" spans="1:5" ht="15.75" thickBot="1" x14ac:dyDescent="0.25">
      <c r="A6" s="113" t="s">
        <v>354</v>
      </c>
      <c r="B6" s="111" t="s">
        <v>353</v>
      </c>
      <c r="E6" s="108" t="str">
        <f t="shared" si="0"/>
        <v>BATH (006)</v>
      </c>
    </row>
    <row r="7" spans="1:5" ht="15.75" thickBot="1" x14ac:dyDescent="0.25">
      <c r="A7" s="115" t="s">
        <v>352</v>
      </c>
      <c r="B7" s="111" t="s">
        <v>351</v>
      </c>
      <c r="E7" s="108" t="str">
        <f t="shared" si="0"/>
        <v>BELL (007)</v>
      </c>
    </row>
    <row r="8" spans="1:5" ht="15.75" thickBot="1" x14ac:dyDescent="0.25">
      <c r="A8" s="114" t="s">
        <v>350</v>
      </c>
      <c r="B8" s="111" t="s">
        <v>349</v>
      </c>
      <c r="E8" s="108" t="str">
        <f t="shared" si="0"/>
        <v>BOONE (008)</v>
      </c>
    </row>
    <row r="9" spans="1:5" ht="15.75" thickBot="1" x14ac:dyDescent="0.25">
      <c r="A9" s="113" t="s">
        <v>348</v>
      </c>
      <c r="B9" s="111" t="s">
        <v>347</v>
      </c>
      <c r="E9" s="108" t="str">
        <f t="shared" si="0"/>
        <v>BOURBON (009)</v>
      </c>
    </row>
    <row r="10" spans="1:5" ht="15.75" thickBot="1" x14ac:dyDescent="0.25">
      <c r="A10" s="113" t="s">
        <v>346</v>
      </c>
      <c r="B10" s="111" t="s">
        <v>345</v>
      </c>
      <c r="E10" s="108" t="str">
        <f t="shared" si="0"/>
        <v>BOYD (010)</v>
      </c>
    </row>
    <row r="11" spans="1:5" ht="15.75" thickBot="1" x14ac:dyDescent="0.25">
      <c r="A11" s="113" t="s">
        <v>344</v>
      </c>
      <c r="B11" s="111" t="s">
        <v>343</v>
      </c>
      <c r="E11" s="108" t="str">
        <f t="shared" si="0"/>
        <v>BOYLE (011)</v>
      </c>
    </row>
    <row r="12" spans="1:5" ht="15.75" thickBot="1" x14ac:dyDescent="0.25">
      <c r="A12" s="113" t="s">
        <v>342</v>
      </c>
      <c r="B12" s="111" t="s">
        <v>341</v>
      </c>
      <c r="E12" s="108" t="str">
        <f t="shared" si="0"/>
        <v>BRACKEN (012)</v>
      </c>
    </row>
    <row r="13" spans="1:5" ht="15.75" thickBot="1" x14ac:dyDescent="0.25">
      <c r="A13" s="113" t="s">
        <v>340</v>
      </c>
      <c r="B13" s="111" t="s">
        <v>339</v>
      </c>
      <c r="E13" s="108" t="str">
        <f t="shared" si="0"/>
        <v>BREATHITT (013)</v>
      </c>
    </row>
    <row r="14" spans="1:5" ht="15.75" thickBot="1" x14ac:dyDescent="0.25">
      <c r="A14" s="115" t="s">
        <v>338</v>
      </c>
      <c r="B14" s="111" t="s">
        <v>337</v>
      </c>
      <c r="E14" s="108" t="str">
        <f t="shared" si="0"/>
        <v>BRECKINRIDGE (014)</v>
      </c>
    </row>
    <row r="15" spans="1:5" ht="15.75" thickBot="1" x14ac:dyDescent="0.25">
      <c r="A15" s="114" t="s">
        <v>336</v>
      </c>
      <c r="B15" s="111" t="s">
        <v>335</v>
      </c>
      <c r="E15" s="108" t="str">
        <f t="shared" si="0"/>
        <v>BULLITT (015)</v>
      </c>
    </row>
    <row r="16" spans="1:5" ht="15.75" thickBot="1" x14ac:dyDescent="0.25">
      <c r="A16" s="113" t="s">
        <v>334</v>
      </c>
      <c r="B16" s="111" t="s">
        <v>333</v>
      </c>
      <c r="E16" s="108" t="str">
        <f t="shared" si="0"/>
        <v>BUTLER (016)</v>
      </c>
    </row>
    <row r="17" spans="1:5" ht="15.75" thickBot="1" x14ac:dyDescent="0.25">
      <c r="A17" s="113" t="s">
        <v>332</v>
      </c>
      <c r="B17" s="111" t="s">
        <v>331</v>
      </c>
      <c r="E17" s="108" t="str">
        <f t="shared" si="0"/>
        <v>CALDWELL (017)</v>
      </c>
    </row>
    <row r="18" spans="1:5" ht="15.75" thickBot="1" x14ac:dyDescent="0.25">
      <c r="A18" s="113" t="s">
        <v>330</v>
      </c>
      <c r="B18" s="111" t="s">
        <v>329</v>
      </c>
      <c r="E18" s="108" t="str">
        <f t="shared" si="0"/>
        <v>CALLOWAY (018)</v>
      </c>
    </row>
    <row r="19" spans="1:5" ht="15.75" thickBot="1" x14ac:dyDescent="0.25">
      <c r="A19" s="113" t="s">
        <v>328</v>
      </c>
      <c r="B19" s="111" t="s">
        <v>327</v>
      </c>
      <c r="E19" s="108" t="str">
        <f t="shared" si="0"/>
        <v>CAMPBELL (019)</v>
      </c>
    </row>
    <row r="20" spans="1:5" ht="15.75" thickBot="1" x14ac:dyDescent="0.25">
      <c r="A20" s="113" t="s">
        <v>326</v>
      </c>
      <c r="B20" s="111" t="s">
        <v>325</v>
      </c>
      <c r="E20" s="108" t="str">
        <f t="shared" si="0"/>
        <v>CARLISLE (020)</v>
      </c>
    </row>
    <row r="21" spans="1:5" ht="15.75" thickBot="1" x14ac:dyDescent="0.25">
      <c r="A21" s="113" t="s">
        <v>324</v>
      </c>
      <c r="B21" s="111" t="s">
        <v>323</v>
      </c>
      <c r="E21" s="108" t="str">
        <f t="shared" si="0"/>
        <v>CARROLL (021)</v>
      </c>
    </row>
    <row r="22" spans="1:5" ht="15.75" thickBot="1" x14ac:dyDescent="0.25">
      <c r="A22" s="115" t="s">
        <v>322</v>
      </c>
      <c r="B22" s="111" t="s">
        <v>321</v>
      </c>
      <c r="E22" s="108" t="str">
        <f t="shared" si="0"/>
        <v>CARTER (022)</v>
      </c>
    </row>
    <row r="23" spans="1:5" ht="15.75" thickBot="1" x14ac:dyDescent="0.25">
      <c r="A23" s="114" t="s">
        <v>320</v>
      </c>
      <c r="B23" s="111" t="s">
        <v>319</v>
      </c>
      <c r="E23" s="108" t="str">
        <f t="shared" si="0"/>
        <v>CASEY (023)</v>
      </c>
    </row>
    <row r="24" spans="1:5" ht="15.75" thickBot="1" x14ac:dyDescent="0.25">
      <c r="A24" s="113" t="s">
        <v>318</v>
      </c>
      <c r="B24" s="111" t="s">
        <v>317</v>
      </c>
      <c r="E24" s="108" t="str">
        <f t="shared" si="0"/>
        <v>CHRISTIAN (024)</v>
      </c>
    </row>
    <row r="25" spans="1:5" ht="15.75" thickBot="1" x14ac:dyDescent="0.25">
      <c r="A25" s="113" t="s">
        <v>316</v>
      </c>
      <c r="B25" s="111" t="s">
        <v>315</v>
      </c>
      <c r="E25" s="108" t="str">
        <f t="shared" si="0"/>
        <v>CLARK (025)</v>
      </c>
    </row>
    <row r="26" spans="1:5" ht="15.75" thickBot="1" x14ac:dyDescent="0.25">
      <c r="A26" s="113" t="s">
        <v>314</v>
      </c>
      <c r="B26" s="111" t="s">
        <v>313</v>
      </c>
      <c r="E26" s="108" t="str">
        <f t="shared" si="0"/>
        <v>CLAY (026)</v>
      </c>
    </row>
    <row r="27" spans="1:5" ht="15.75" thickBot="1" x14ac:dyDescent="0.25">
      <c r="A27" s="113" t="s">
        <v>312</v>
      </c>
      <c r="B27" s="111" t="s">
        <v>311</v>
      </c>
      <c r="E27" s="108" t="str">
        <f t="shared" si="0"/>
        <v>CLINTON (027)</v>
      </c>
    </row>
    <row r="28" spans="1:5" ht="15.75" thickBot="1" x14ac:dyDescent="0.25">
      <c r="A28" s="113" t="s">
        <v>310</v>
      </c>
      <c r="B28" s="111" t="s">
        <v>309</v>
      </c>
      <c r="E28" s="108" t="str">
        <f t="shared" si="0"/>
        <v>CRITTENDEN (028)</v>
      </c>
    </row>
    <row r="29" spans="1:5" ht="15.75" thickBot="1" x14ac:dyDescent="0.25">
      <c r="A29" s="113" t="s">
        <v>308</v>
      </c>
      <c r="B29" s="111" t="s">
        <v>307</v>
      </c>
      <c r="E29" s="108" t="str">
        <f t="shared" si="0"/>
        <v>CUMBERLAND (029)</v>
      </c>
    </row>
    <row r="30" spans="1:5" ht="15.75" thickBot="1" x14ac:dyDescent="0.25">
      <c r="A30" s="115" t="s">
        <v>306</v>
      </c>
      <c r="B30" s="111" t="s">
        <v>305</v>
      </c>
      <c r="E30" s="108" t="str">
        <f t="shared" si="0"/>
        <v>DAVIESS (030)</v>
      </c>
    </row>
    <row r="31" spans="1:5" ht="15.75" thickBot="1" x14ac:dyDescent="0.25">
      <c r="A31" s="114" t="s">
        <v>304</v>
      </c>
      <c r="B31" s="111" t="s">
        <v>303</v>
      </c>
      <c r="E31" s="108" t="str">
        <f t="shared" si="0"/>
        <v>EDMONSON (031)</v>
      </c>
    </row>
    <row r="32" spans="1:5" ht="15.75" thickBot="1" x14ac:dyDescent="0.25">
      <c r="A32" s="113" t="s">
        <v>302</v>
      </c>
      <c r="B32" s="111" t="s">
        <v>301</v>
      </c>
      <c r="E32" s="108" t="str">
        <f t="shared" si="0"/>
        <v>ELLIOTT (032)</v>
      </c>
    </row>
    <row r="33" spans="1:5" ht="15.75" thickBot="1" x14ac:dyDescent="0.25">
      <c r="A33" s="113" t="s">
        <v>300</v>
      </c>
      <c r="B33" s="111" t="s">
        <v>299</v>
      </c>
      <c r="E33" s="108" t="str">
        <f t="shared" si="0"/>
        <v>ESTILL (033)</v>
      </c>
    </row>
    <row r="34" spans="1:5" ht="15.75" thickBot="1" x14ac:dyDescent="0.25">
      <c r="A34" s="113" t="s">
        <v>298</v>
      </c>
      <c r="B34" s="111" t="s">
        <v>297</v>
      </c>
      <c r="E34" s="108" t="str">
        <f t="shared" si="0"/>
        <v>FAYETTE (034)</v>
      </c>
    </row>
    <row r="35" spans="1:5" ht="15.75" thickBot="1" x14ac:dyDescent="0.25">
      <c r="A35" s="113" t="s">
        <v>296</v>
      </c>
      <c r="B35" s="111" t="s">
        <v>295</v>
      </c>
      <c r="E35" s="108" t="str">
        <f>A35&amp;" "&amp;B35</f>
        <v>FLEMING (035)</v>
      </c>
    </row>
    <row r="36" spans="1:5" ht="15.75" thickBot="1" x14ac:dyDescent="0.25">
      <c r="A36" s="113" t="s">
        <v>294</v>
      </c>
      <c r="B36" s="111" t="s">
        <v>293</v>
      </c>
      <c r="E36" s="108" t="str">
        <f t="shared" si="0"/>
        <v>FLOYD ** (036)</v>
      </c>
    </row>
    <row r="37" spans="1:5" ht="15.75" thickBot="1" x14ac:dyDescent="0.25">
      <c r="A37" s="115" t="s">
        <v>292</v>
      </c>
      <c r="B37" s="111" t="s">
        <v>291</v>
      </c>
      <c r="E37" s="108" t="str">
        <f t="shared" si="0"/>
        <v>FRANKLIN (037)</v>
      </c>
    </row>
    <row r="38" spans="1:5" ht="15.75" thickBot="1" x14ac:dyDescent="0.25">
      <c r="A38" s="114" t="s">
        <v>290</v>
      </c>
      <c r="B38" s="111" t="s">
        <v>289</v>
      </c>
      <c r="E38" s="108" t="str">
        <f t="shared" si="0"/>
        <v>FULTON (038)</v>
      </c>
    </row>
    <row r="39" spans="1:5" ht="15.75" thickBot="1" x14ac:dyDescent="0.25">
      <c r="A39" s="113" t="s">
        <v>288</v>
      </c>
      <c r="B39" s="111" t="s">
        <v>287</v>
      </c>
      <c r="E39" s="108" t="str">
        <f t="shared" si="0"/>
        <v>GALLATIN (039)</v>
      </c>
    </row>
    <row r="40" spans="1:5" ht="15.75" thickBot="1" x14ac:dyDescent="0.25">
      <c r="A40" s="113" t="s">
        <v>286</v>
      </c>
      <c r="B40" s="111" t="s">
        <v>285</v>
      </c>
      <c r="E40" s="108" t="str">
        <f t="shared" si="0"/>
        <v>GARRARD (040)</v>
      </c>
    </row>
    <row r="41" spans="1:5" ht="15.75" thickBot="1" x14ac:dyDescent="0.25">
      <c r="A41" s="113" t="s">
        <v>284</v>
      </c>
      <c r="B41" s="111" t="s">
        <v>283</v>
      </c>
      <c r="E41" s="108" t="str">
        <f t="shared" si="0"/>
        <v>GRANT (041)</v>
      </c>
    </row>
    <row r="42" spans="1:5" ht="15.75" thickBot="1" x14ac:dyDescent="0.25">
      <c r="A42" s="113" t="s">
        <v>282</v>
      </c>
      <c r="B42" s="111" t="s">
        <v>281</v>
      </c>
      <c r="E42" s="108" t="str">
        <f t="shared" si="0"/>
        <v>GRAVES (042)</v>
      </c>
    </row>
    <row r="43" spans="1:5" ht="15.75" thickBot="1" x14ac:dyDescent="0.25">
      <c r="A43" s="113" t="s">
        <v>280</v>
      </c>
      <c r="B43" s="111" t="s">
        <v>279</v>
      </c>
      <c r="E43" s="108" t="str">
        <f t="shared" si="0"/>
        <v>GRAYSON (043)</v>
      </c>
    </row>
    <row r="44" spans="1:5" ht="15.75" thickBot="1" x14ac:dyDescent="0.25">
      <c r="A44" s="113" t="s">
        <v>278</v>
      </c>
      <c r="B44" s="111" t="s">
        <v>277</v>
      </c>
      <c r="E44" s="108" t="str">
        <f t="shared" si="0"/>
        <v>GREEN (044)</v>
      </c>
    </row>
    <row r="45" spans="1:5" ht="15.75" thickBot="1" x14ac:dyDescent="0.25">
      <c r="A45" s="113" t="s">
        <v>276</v>
      </c>
      <c r="B45" s="111" t="s">
        <v>275</v>
      </c>
      <c r="E45" s="108" t="str">
        <f t="shared" si="0"/>
        <v>GREENUP (045)</v>
      </c>
    </row>
    <row r="46" spans="1:5" ht="15.75" thickBot="1" x14ac:dyDescent="0.25">
      <c r="A46" s="115" t="s">
        <v>274</v>
      </c>
      <c r="B46" s="111" t="s">
        <v>273</v>
      </c>
      <c r="E46" s="108" t="str">
        <f t="shared" si="0"/>
        <v>HANCOCK (046)</v>
      </c>
    </row>
    <row r="47" spans="1:5" ht="15.75" thickBot="1" x14ac:dyDescent="0.25">
      <c r="A47" s="114" t="s">
        <v>272</v>
      </c>
      <c r="B47" s="111" t="s">
        <v>271</v>
      </c>
      <c r="E47" s="108" t="str">
        <f t="shared" si="0"/>
        <v>HARDIN (047)</v>
      </c>
    </row>
    <row r="48" spans="1:5" ht="15.75" thickBot="1" x14ac:dyDescent="0.25">
      <c r="A48" s="113" t="s">
        <v>270</v>
      </c>
      <c r="B48" s="111" t="s">
        <v>269</v>
      </c>
      <c r="E48" s="108" t="str">
        <f t="shared" si="0"/>
        <v>HARLAN (048)</v>
      </c>
    </row>
    <row r="49" spans="1:5" ht="15.75" thickBot="1" x14ac:dyDescent="0.25">
      <c r="A49" s="113" t="s">
        <v>268</v>
      </c>
      <c r="B49" s="111" t="s">
        <v>267</v>
      </c>
      <c r="E49" s="108" t="str">
        <f t="shared" si="0"/>
        <v>HARRISON (049)</v>
      </c>
    </row>
    <row r="50" spans="1:5" ht="15.75" thickBot="1" x14ac:dyDescent="0.25">
      <c r="A50" s="113" t="s">
        <v>266</v>
      </c>
      <c r="B50" s="111" t="s">
        <v>265</v>
      </c>
      <c r="E50" s="108" t="str">
        <f t="shared" si="0"/>
        <v>HART (050)</v>
      </c>
    </row>
    <row r="51" spans="1:5" ht="15.75" thickBot="1" x14ac:dyDescent="0.25">
      <c r="A51" s="113" t="s">
        <v>264</v>
      </c>
      <c r="B51" s="111" t="s">
        <v>263</v>
      </c>
      <c r="E51" s="108" t="str">
        <f t="shared" si="0"/>
        <v>HENDERSON (051)</v>
      </c>
    </row>
    <row r="52" spans="1:5" ht="15.75" thickBot="1" x14ac:dyDescent="0.25">
      <c r="A52" s="115" t="s">
        <v>262</v>
      </c>
      <c r="B52" s="111" t="s">
        <v>261</v>
      </c>
      <c r="E52" s="108" t="str">
        <f t="shared" si="0"/>
        <v>HENRY (052)</v>
      </c>
    </row>
    <row r="53" spans="1:5" ht="15.75" thickBot="1" x14ac:dyDescent="0.25">
      <c r="A53" s="114" t="s">
        <v>260</v>
      </c>
      <c r="B53" s="111" t="s">
        <v>259</v>
      </c>
      <c r="E53" s="108" t="str">
        <f t="shared" si="0"/>
        <v>HICKMAN (053)</v>
      </c>
    </row>
    <row r="54" spans="1:5" ht="15.75" thickBot="1" x14ac:dyDescent="0.25">
      <c r="A54" s="113" t="s">
        <v>258</v>
      </c>
      <c r="B54" s="111" t="s">
        <v>257</v>
      </c>
      <c r="E54" s="108" t="str">
        <f t="shared" si="0"/>
        <v>HOPKINS (054)</v>
      </c>
    </row>
    <row r="55" spans="1:5" ht="15.75" thickBot="1" x14ac:dyDescent="0.25">
      <c r="A55" s="113" t="s">
        <v>256</v>
      </c>
      <c r="B55" s="111" t="s">
        <v>255</v>
      </c>
      <c r="E55" s="108" t="str">
        <f t="shared" si="0"/>
        <v>JACKSON (055)</v>
      </c>
    </row>
    <row r="56" spans="1:5" ht="15.75" thickBot="1" x14ac:dyDescent="0.25">
      <c r="A56" s="113" t="s">
        <v>254</v>
      </c>
      <c r="B56" s="111" t="s">
        <v>253</v>
      </c>
      <c r="E56" s="108" t="str">
        <f t="shared" si="0"/>
        <v>JEFFERSON (056)</v>
      </c>
    </row>
    <row r="57" spans="1:5" ht="15.75" thickBot="1" x14ac:dyDescent="0.25">
      <c r="A57" s="113" t="s">
        <v>252</v>
      </c>
      <c r="B57" s="111" t="s">
        <v>251</v>
      </c>
      <c r="E57" s="108" t="str">
        <f t="shared" si="0"/>
        <v>JESSAMINE (057)</v>
      </c>
    </row>
    <row r="58" spans="1:5" ht="15.75" thickBot="1" x14ac:dyDescent="0.25">
      <c r="A58" s="116" t="s">
        <v>250</v>
      </c>
      <c r="B58" s="111" t="s">
        <v>249</v>
      </c>
      <c r="E58" s="108" t="str">
        <f t="shared" si="0"/>
        <v>JOHNSON (058)</v>
      </c>
    </row>
    <row r="59" spans="1:5" ht="15.75" thickBot="1" x14ac:dyDescent="0.25">
      <c r="A59" s="115" t="s">
        <v>248</v>
      </c>
      <c r="B59" s="111" t="s">
        <v>247</v>
      </c>
      <c r="E59" s="108" t="str">
        <f t="shared" si="0"/>
        <v>KENTON (059)</v>
      </c>
    </row>
    <row r="60" spans="1:5" ht="15.75" thickBot="1" x14ac:dyDescent="0.25">
      <c r="A60" s="114" t="s">
        <v>246</v>
      </c>
      <c r="B60" s="111" t="s">
        <v>245</v>
      </c>
      <c r="E60" s="108" t="str">
        <f t="shared" si="0"/>
        <v>KNOTT (060)</v>
      </c>
    </row>
    <row r="61" spans="1:5" ht="15.75" thickBot="1" x14ac:dyDescent="0.25">
      <c r="A61" s="113" t="s">
        <v>244</v>
      </c>
      <c r="B61" s="111" t="s">
        <v>243</v>
      </c>
      <c r="E61" s="108" t="str">
        <f t="shared" si="0"/>
        <v>KNOX (061)</v>
      </c>
    </row>
    <row r="62" spans="1:5" ht="15.75" thickBot="1" x14ac:dyDescent="0.25">
      <c r="A62" s="113" t="s">
        <v>242</v>
      </c>
      <c r="B62" s="111" t="s">
        <v>241</v>
      </c>
      <c r="E62" s="108" t="str">
        <f t="shared" si="0"/>
        <v>LARUE (062)</v>
      </c>
    </row>
    <row r="63" spans="1:5" ht="15.75" thickBot="1" x14ac:dyDescent="0.25">
      <c r="A63" s="113" t="s">
        <v>240</v>
      </c>
      <c r="B63" s="111" t="s">
        <v>239</v>
      </c>
      <c r="E63" s="108" t="str">
        <f>A63&amp;" "&amp;B63</f>
        <v>LAUREL (063)</v>
      </c>
    </row>
    <row r="64" spans="1:5" ht="15.75" thickBot="1" x14ac:dyDescent="0.25">
      <c r="A64" s="113" t="s">
        <v>238</v>
      </c>
      <c r="B64" s="111" t="s">
        <v>237</v>
      </c>
      <c r="E64" s="108" t="str">
        <f t="shared" si="0"/>
        <v>LAWRENCE (064)</v>
      </c>
    </row>
    <row r="65" spans="1:5" ht="15.75" thickBot="1" x14ac:dyDescent="0.25">
      <c r="A65" s="115" t="s">
        <v>236</v>
      </c>
      <c r="B65" s="111" t="s">
        <v>235</v>
      </c>
      <c r="E65" s="108" t="str">
        <f t="shared" si="0"/>
        <v>LEE (065)</v>
      </c>
    </row>
    <row r="66" spans="1:5" ht="15.75" thickBot="1" x14ac:dyDescent="0.25">
      <c r="A66" s="114" t="s">
        <v>234</v>
      </c>
      <c r="B66" s="111" t="s">
        <v>233</v>
      </c>
      <c r="E66" s="108" t="str">
        <f t="shared" ref="E66:E90" si="1">A66&amp;" "&amp;B66</f>
        <v>LESLIE (066)</v>
      </c>
    </row>
    <row r="67" spans="1:5" ht="15.75" thickBot="1" x14ac:dyDescent="0.25">
      <c r="A67" s="113" t="s">
        <v>232</v>
      </c>
      <c r="B67" s="111" t="s">
        <v>231</v>
      </c>
      <c r="E67" s="108" t="str">
        <f t="shared" si="1"/>
        <v>LETCHER (067)</v>
      </c>
    </row>
    <row r="68" spans="1:5" ht="15.75" thickBot="1" x14ac:dyDescent="0.25">
      <c r="A68" s="113" t="s">
        <v>230</v>
      </c>
      <c r="B68" s="111" t="s">
        <v>229</v>
      </c>
      <c r="E68" s="108" t="str">
        <f t="shared" si="1"/>
        <v>LEWIS (068)</v>
      </c>
    </row>
    <row r="69" spans="1:5" ht="15.75" thickBot="1" x14ac:dyDescent="0.25">
      <c r="A69" s="113" t="s">
        <v>228</v>
      </c>
      <c r="B69" s="111" t="s">
        <v>227</v>
      </c>
      <c r="E69" s="108" t="str">
        <f t="shared" si="1"/>
        <v>LINCOLN (069)</v>
      </c>
    </row>
    <row r="70" spans="1:5" ht="15.75" thickBot="1" x14ac:dyDescent="0.25">
      <c r="A70" s="113" t="s">
        <v>226</v>
      </c>
      <c r="B70" s="111" t="s">
        <v>225</v>
      </c>
      <c r="E70" s="108" t="str">
        <f t="shared" si="1"/>
        <v>LIVINGSTON (070)</v>
      </c>
    </row>
    <row r="71" spans="1:5" ht="15.75" thickBot="1" x14ac:dyDescent="0.25">
      <c r="A71" s="113" t="s">
        <v>224</v>
      </c>
      <c r="B71" s="111" t="s">
        <v>223</v>
      </c>
      <c r="E71" s="108" t="str">
        <f t="shared" si="1"/>
        <v>LOGAN (071)</v>
      </c>
    </row>
    <row r="72" spans="1:5" ht="15.75" thickBot="1" x14ac:dyDescent="0.25">
      <c r="A72" s="115" t="s">
        <v>222</v>
      </c>
      <c r="B72" s="111" t="s">
        <v>221</v>
      </c>
      <c r="E72" s="108" t="str">
        <f t="shared" si="1"/>
        <v>LYON (072)</v>
      </c>
    </row>
    <row r="73" spans="1:5" ht="15.75" thickBot="1" x14ac:dyDescent="0.25">
      <c r="A73" s="114" t="s">
        <v>220</v>
      </c>
      <c r="B73" s="111" t="s">
        <v>219</v>
      </c>
      <c r="E73" s="108" t="str">
        <f t="shared" si="1"/>
        <v>MCCRACKEN (073)</v>
      </c>
    </row>
    <row r="74" spans="1:5" ht="15.75" thickBot="1" x14ac:dyDescent="0.25">
      <c r="A74" s="113" t="s">
        <v>218</v>
      </c>
      <c r="B74" s="111" t="s">
        <v>217</v>
      </c>
      <c r="E74" s="108" t="str">
        <f t="shared" si="1"/>
        <v>MCCREARY (074)</v>
      </c>
    </row>
    <row r="75" spans="1:5" ht="15.75" thickBot="1" x14ac:dyDescent="0.25">
      <c r="A75" s="113" t="s">
        <v>216</v>
      </c>
      <c r="B75" s="111" t="s">
        <v>215</v>
      </c>
      <c r="E75" s="108" t="str">
        <f t="shared" si="1"/>
        <v>MCLEAN (075)</v>
      </c>
    </row>
    <row r="76" spans="1:5" ht="15.75" thickBot="1" x14ac:dyDescent="0.25">
      <c r="A76" s="113" t="s">
        <v>214</v>
      </c>
      <c r="B76" s="111" t="s">
        <v>213</v>
      </c>
      <c r="E76" s="108" t="str">
        <f t="shared" si="1"/>
        <v>MADISON (076)</v>
      </c>
    </row>
    <row r="77" spans="1:5" ht="15.75" thickBot="1" x14ac:dyDescent="0.25">
      <c r="A77" s="113" t="s">
        <v>212</v>
      </c>
      <c r="B77" s="111" t="s">
        <v>211</v>
      </c>
      <c r="E77" s="108" t="str">
        <f t="shared" si="1"/>
        <v>MAGOFFIN (077)</v>
      </c>
    </row>
    <row r="78" spans="1:5" ht="15.75" thickBot="1" x14ac:dyDescent="0.25">
      <c r="A78" s="113" t="s">
        <v>210</v>
      </c>
      <c r="B78" s="111" t="s">
        <v>209</v>
      </c>
      <c r="E78" s="108" t="str">
        <f t="shared" si="1"/>
        <v>MARION (078)</v>
      </c>
    </row>
    <row r="79" spans="1:5" ht="15.75" thickBot="1" x14ac:dyDescent="0.25">
      <c r="A79" s="115" t="s">
        <v>208</v>
      </c>
      <c r="B79" s="111" t="s">
        <v>207</v>
      </c>
      <c r="E79" s="108" t="str">
        <f t="shared" si="1"/>
        <v>MARSHALL (079)</v>
      </c>
    </row>
    <row r="80" spans="1:5" ht="15.75" thickBot="1" x14ac:dyDescent="0.25">
      <c r="A80" s="114" t="s">
        <v>206</v>
      </c>
      <c r="B80" s="111" t="s">
        <v>205</v>
      </c>
      <c r="E80" s="108" t="str">
        <f t="shared" si="1"/>
        <v>MARTIN (080)</v>
      </c>
    </row>
    <row r="81" spans="1:5" ht="15.75" thickBot="1" x14ac:dyDescent="0.25">
      <c r="A81" s="113" t="s">
        <v>204</v>
      </c>
      <c r="B81" s="111" t="s">
        <v>203</v>
      </c>
      <c r="E81" s="108" t="str">
        <f t="shared" si="1"/>
        <v>MASON (081)</v>
      </c>
    </row>
    <row r="82" spans="1:5" ht="15.75" thickBot="1" x14ac:dyDescent="0.25">
      <c r="A82" s="113" t="s">
        <v>202</v>
      </c>
      <c r="B82" s="111" t="s">
        <v>201</v>
      </c>
      <c r="E82" s="108" t="str">
        <f t="shared" si="1"/>
        <v>MEADE (082)</v>
      </c>
    </row>
    <row r="83" spans="1:5" ht="15.75" thickBot="1" x14ac:dyDescent="0.25">
      <c r="A83" s="113" t="s">
        <v>200</v>
      </c>
      <c r="B83" s="111" t="s">
        <v>199</v>
      </c>
      <c r="E83" s="108" t="str">
        <f t="shared" si="1"/>
        <v>MENIFEE (083)</v>
      </c>
    </row>
    <row r="84" spans="1:5" ht="15.75" thickBot="1" x14ac:dyDescent="0.25">
      <c r="A84" s="113" t="s">
        <v>198</v>
      </c>
      <c r="B84" s="111" t="s">
        <v>197</v>
      </c>
      <c r="E84" s="108" t="str">
        <f t="shared" si="1"/>
        <v>MERCER (084)</v>
      </c>
    </row>
    <row r="85" spans="1:5" ht="15.75" thickBot="1" x14ac:dyDescent="0.25">
      <c r="A85" s="113" t="s">
        <v>196</v>
      </c>
      <c r="B85" s="111" t="s">
        <v>195</v>
      </c>
      <c r="E85" s="108" t="str">
        <f t="shared" si="1"/>
        <v>METCALFE (085)</v>
      </c>
    </row>
    <row r="86" spans="1:5" ht="15.75" thickBot="1" x14ac:dyDescent="0.25">
      <c r="A86" s="115" t="s">
        <v>194</v>
      </c>
      <c r="B86" s="111" t="s">
        <v>193</v>
      </c>
      <c r="E86" s="108" t="str">
        <f t="shared" si="1"/>
        <v>MONROE (086)</v>
      </c>
    </row>
    <row r="87" spans="1:5" ht="15.75" thickBot="1" x14ac:dyDescent="0.25">
      <c r="A87" s="114" t="s">
        <v>192</v>
      </c>
      <c r="B87" s="111" t="s">
        <v>191</v>
      </c>
      <c r="E87" s="108" t="str">
        <f t="shared" si="1"/>
        <v>MONTGOMERY (087)</v>
      </c>
    </row>
    <row r="88" spans="1:5" ht="15.75" thickBot="1" x14ac:dyDescent="0.25">
      <c r="A88" s="113" t="s">
        <v>190</v>
      </c>
      <c r="B88" s="111" t="s">
        <v>189</v>
      </c>
      <c r="E88" s="108" t="str">
        <f t="shared" si="1"/>
        <v>MORGAN (088)</v>
      </c>
    </row>
    <row r="89" spans="1:5" ht="15.75" thickBot="1" x14ac:dyDescent="0.25">
      <c r="A89" s="113" t="s">
        <v>188</v>
      </c>
      <c r="B89" s="111" t="s">
        <v>187</v>
      </c>
      <c r="E89" s="108" t="str">
        <f t="shared" si="1"/>
        <v>MUHLENBERG (089)</v>
      </c>
    </row>
    <row r="90" spans="1:5" ht="15.75" thickBot="1" x14ac:dyDescent="0.25">
      <c r="A90" s="113" t="s">
        <v>186</v>
      </c>
      <c r="B90" s="111" t="s">
        <v>185</v>
      </c>
      <c r="E90" s="108" t="str">
        <f t="shared" si="1"/>
        <v>NELSON (090)</v>
      </c>
    </row>
    <row r="91" spans="1:5" ht="15.75" thickBot="1" x14ac:dyDescent="0.25">
      <c r="A91" s="113" t="s">
        <v>184</v>
      </c>
      <c r="B91" s="111" t="s">
        <v>183</v>
      </c>
      <c r="E91" s="108" t="str">
        <f>A91&amp;" "&amp;B91</f>
        <v>NICHOLAS (091)</v>
      </c>
    </row>
    <row r="92" spans="1:5" ht="15.75" thickBot="1" x14ac:dyDescent="0.25">
      <c r="A92" s="113" t="s">
        <v>182</v>
      </c>
      <c r="B92" s="111" t="s">
        <v>181</v>
      </c>
      <c r="E92" s="108" t="str">
        <f t="shared" ref="E92:E120" si="2">A92&amp;" "&amp;B92</f>
        <v>OHIO (092)</v>
      </c>
    </row>
    <row r="93" spans="1:5" ht="15.75" thickBot="1" x14ac:dyDescent="0.25">
      <c r="A93" s="113" t="s">
        <v>180</v>
      </c>
      <c r="B93" s="111" t="s">
        <v>179</v>
      </c>
      <c r="E93" s="108" t="str">
        <f t="shared" si="2"/>
        <v>OLDHAM (093)</v>
      </c>
    </row>
    <row r="94" spans="1:5" ht="15.75" thickBot="1" x14ac:dyDescent="0.25">
      <c r="A94" s="115" t="s">
        <v>178</v>
      </c>
      <c r="B94" s="111" t="s">
        <v>177</v>
      </c>
      <c r="E94" s="108" t="str">
        <f t="shared" si="2"/>
        <v>OWEN (094)</v>
      </c>
    </row>
    <row r="95" spans="1:5" ht="15.75" thickBot="1" x14ac:dyDescent="0.25">
      <c r="A95" s="114" t="s">
        <v>176</v>
      </c>
      <c r="B95" s="111" t="s">
        <v>175</v>
      </c>
      <c r="E95" s="108" t="str">
        <f t="shared" si="2"/>
        <v>OWSLEY (095)</v>
      </c>
    </row>
    <row r="96" spans="1:5" ht="15.75" thickBot="1" x14ac:dyDescent="0.25">
      <c r="A96" s="113" t="s">
        <v>174</v>
      </c>
      <c r="B96" s="111" t="s">
        <v>173</v>
      </c>
      <c r="E96" s="108" t="str">
        <f t="shared" si="2"/>
        <v>PENDLETON (096)</v>
      </c>
    </row>
    <row r="97" spans="1:5" ht="15.75" thickBot="1" x14ac:dyDescent="0.25">
      <c r="A97" s="113" t="s">
        <v>172</v>
      </c>
      <c r="B97" s="111" t="s">
        <v>171</v>
      </c>
      <c r="E97" s="108" t="str">
        <f t="shared" si="2"/>
        <v>PERRY (097)</v>
      </c>
    </row>
    <row r="98" spans="1:5" ht="15.75" thickBot="1" x14ac:dyDescent="0.25">
      <c r="A98" s="113" t="s">
        <v>170</v>
      </c>
      <c r="B98" s="111" t="s">
        <v>169</v>
      </c>
      <c r="E98" s="108" t="str">
        <f t="shared" si="2"/>
        <v>PIKE (098)</v>
      </c>
    </row>
    <row r="99" spans="1:5" ht="15.75" thickBot="1" x14ac:dyDescent="0.25">
      <c r="A99" s="113" t="s">
        <v>168</v>
      </c>
      <c r="B99" s="111" t="s">
        <v>167</v>
      </c>
      <c r="E99" s="108" t="str">
        <f t="shared" si="2"/>
        <v>POWELL (099)</v>
      </c>
    </row>
    <row r="100" spans="1:5" ht="15.75" thickBot="1" x14ac:dyDescent="0.25">
      <c r="A100" s="113" t="s">
        <v>166</v>
      </c>
      <c r="B100" s="111" t="s">
        <v>165</v>
      </c>
      <c r="E100" s="108" t="str">
        <f t="shared" si="2"/>
        <v>PULASKI (100)</v>
      </c>
    </row>
    <row r="101" spans="1:5" ht="15.75" thickBot="1" x14ac:dyDescent="0.25">
      <c r="A101" s="115" t="s">
        <v>164</v>
      </c>
      <c r="B101" s="111" t="s">
        <v>163</v>
      </c>
      <c r="E101" s="108" t="str">
        <f t="shared" si="2"/>
        <v>ROBERTSON (101)</v>
      </c>
    </row>
    <row r="102" spans="1:5" ht="15.75" thickBot="1" x14ac:dyDescent="0.25">
      <c r="A102" s="114" t="s">
        <v>162</v>
      </c>
      <c r="B102" s="111" t="s">
        <v>161</v>
      </c>
      <c r="E102" s="108" t="str">
        <f t="shared" si="2"/>
        <v>ROCKCASTLE (102)</v>
      </c>
    </row>
    <row r="103" spans="1:5" ht="15.75" thickBot="1" x14ac:dyDescent="0.25">
      <c r="A103" s="113" t="s">
        <v>160</v>
      </c>
      <c r="B103" s="111" t="s">
        <v>159</v>
      </c>
      <c r="E103" s="108" t="str">
        <f t="shared" si="2"/>
        <v>ROWAN (103)</v>
      </c>
    </row>
    <row r="104" spans="1:5" ht="15.75" thickBot="1" x14ac:dyDescent="0.25">
      <c r="A104" s="113" t="s">
        <v>158</v>
      </c>
      <c r="B104" s="111" t="s">
        <v>157</v>
      </c>
      <c r="E104" s="108" t="str">
        <f t="shared" si="2"/>
        <v>RUSSELL (104)</v>
      </c>
    </row>
    <row r="105" spans="1:5" ht="15.75" thickBot="1" x14ac:dyDescent="0.25">
      <c r="A105" s="113" t="s">
        <v>156</v>
      </c>
      <c r="B105" s="111" t="s">
        <v>155</v>
      </c>
      <c r="E105" s="108" t="str">
        <f t="shared" si="2"/>
        <v>SCOTT (105)</v>
      </c>
    </row>
    <row r="106" spans="1:5" ht="15.75" thickBot="1" x14ac:dyDescent="0.25">
      <c r="A106" s="115" t="s">
        <v>154</v>
      </c>
      <c r="B106" s="111" t="s">
        <v>153</v>
      </c>
      <c r="E106" s="108" t="str">
        <f t="shared" si="2"/>
        <v>SHELBY (106)</v>
      </c>
    </row>
    <row r="107" spans="1:5" ht="15.75" thickBot="1" x14ac:dyDescent="0.25">
      <c r="A107" s="114" t="s">
        <v>152</v>
      </c>
      <c r="B107" s="111" t="s">
        <v>151</v>
      </c>
      <c r="E107" s="108" t="str">
        <f t="shared" si="2"/>
        <v>SIMPSON (107)</v>
      </c>
    </row>
    <row r="108" spans="1:5" ht="15.75" thickBot="1" x14ac:dyDescent="0.25">
      <c r="A108" s="113" t="s">
        <v>150</v>
      </c>
      <c r="B108" s="111" t="s">
        <v>149</v>
      </c>
      <c r="E108" s="108" t="str">
        <f t="shared" si="2"/>
        <v>SPENCER (108)</v>
      </c>
    </row>
    <row r="109" spans="1:5" ht="15.75" thickBot="1" x14ac:dyDescent="0.25">
      <c r="A109" s="113" t="s">
        <v>148</v>
      </c>
      <c r="B109" s="111" t="s">
        <v>147</v>
      </c>
      <c r="E109" s="108" t="str">
        <f t="shared" si="2"/>
        <v>TAYLOR (109)</v>
      </c>
    </row>
    <row r="110" spans="1:5" ht="15.75" thickBot="1" x14ac:dyDescent="0.25">
      <c r="A110" s="113" t="s">
        <v>146</v>
      </c>
      <c r="B110" s="111" t="s">
        <v>145</v>
      </c>
      <c r="E110" s="108" t="str">
        <f t="shared" si="2"/>
        <v>TODD (110)</v>
      </c>
    </row>
    <row r="111" spans="1:5" ht="15.75" thickBot="1" x14ac:dyDescent="0.25">
      <c r="A111" s="113" t="s">
        <v>144</v>
      </c>
      <c r="B111" s="111" t="s">
        <v>143</v>
      </c>
      <c r="E111" s="108" t="str">
        <f t="shared" si="2"/>
        <v>TRIGG (111)</v>
      </c>
    </row>
    <row r="112" spans="1:5" ht="15.75" thickBot="1" x14ac:dyDescent="0.25">
      <c r="A112" s="113" t="s">
        <v>142</v>
      </c>
      <c r="B112" s="111" t="s">
        <v>141</v>
      </c>
      <c r="E112" s="108" t="str">
        <f t="shared" si="2"/>
        <v>TRIMBLE (112)</v>
      </c>
    </row>
    <row r="113" spans="1:5" ht="15.75" thickBot="1" x14ac:dyDescent="0.25">
      <c r="A113" s="115" t="s">
        <v>140</v>
      </c>
      <c r="B113" s="111" t="s">
        <v>139</v>
      </c>
      <c r="E113" s="108" t="str">
        <f t="shared" si="2"/>
        <v>UNION (113)</v>
      </c>
    </row>
    <row r="114" spans="1:5" ht="15.75" thickBot="1" x14ac:dyDescent="0.25">
      <c r="A114" s="114" t="s">
        <v>138</v>
      </c>
      <c r="B114" s="111" t="s">
        <v>137</v>
      </c>
      <c r="E114" s="108" t="str">
        <f t="shared" si="2"/>
        <v>WARREN (114)</v>
      </c>
    </row>
    <row r="115" spans="1:5" ht="15.75" thickBot="1" x14ac:dyDescent="0.25">
      <c r="A115" s="113" t="s">
        <v>136</v>
      </c>
      <c r="B115" s="111" t="s">
        <v>135</v>
      </c>
      <c r="E115" s="108" t="str">
        <f t="shared" si="2"/>
        <v>WASHINGTON (115)</v>
      </c>
    </row>
    <row r="116" spans="1:5" ht="15.75" thickBot="1" x14ac:dyDescent="0.25">
      <c r="A116" s="113" t="s">
        <v>134</v>
      </c>
      <c r="B116" s="111" t="s">
        <v>133</v>
      </c>
      <c r="E116" s="108" t="str">
        <f t="shared" si="2"/>
        <v>WAYNE (116)</v>
      </c>
    </row>
    <row r="117" spans="1:5" ht="15.75" thickBot="1" x14ac:dyDescent="0.25">
      <c r="A117" s="113" t="s">
        <v>132</v>
      </c>
      <c r="B117" s="111" t="s">
        <v>131</v>
      </c>
      <c r="E117" s="108" t="str">
        <f t="shared" si="2"/>
        <v>WEBSTER (117)</v>
      </c>
    </row>
    <row r="118" spans="1:5" ht="15.75" thickBot="1" x14ac:dyDescent="0.25">
      <c r="A118" s="113" t="s">
        <v>130</v>
      </c>
      <c r="B118" s="111" t="s">
        <v>129</v>
      </c>
      <c r="E118" s="108" t="str">
        <f t="shared" si="2"/>
        <v>WHITLEY (118)</v>
      </c>
    </row>
    <row r="119" spans="1:5" ht="15.75" thickBot="1" x14ac:dyDescent="0.25">
      <c r="A119" s="113" t="s">
        <v>128</v>
      </c>
      <c r="B119" s="111" t="s">
        <v>127</v>
      </c>
      <c r="E119" s="108" t="str">
        <f t="shared" si="2"/>
        <v>WOLFE (119)</v>
      </c>
    </row>
    <row r="120" spans="1:5" ht="15.75" thickBot="1" x14ac:dyDescent="0.25">
      <c r="A120" s="112" t="s">
        <v>126</v>
      </c>
      <c r="B120" s="111" t="s">
        <v>125</v>
      </c>
      <c r="E120" s="108" t="str">
        <f t="shared" si="2"/>
        <v>WOODFORD (120)</v>
      </c>
    </row>
  </sheetData>
  <dataConsolidate function="stdDev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18A459BA4F1F4E9FA7834E16D04C5E" ma:contentTypeVersion="2" ma:contentTypeDescription="Create a new document." ma:contentTypeScope="" ma:versionID="1dfe5ed8076121815d921358b1cce3a5">
  <xsd:schema xmlns:xsd="http://www.w3.org/2001/XMLSchema" xmlns:xs="http://www.w3.org/2001/XMLSchema" xmlns:p="http://schemas.microsoft.com/office/2006/metadata/properties" xmlns:ns1="http://schemas.microsoft.com/sharepoint/v3" xmlns:ns2="f94b9277-b0a3-4d91-bade-04ea91219630" targetNamespace="http://schemas.microsoft.com/office/2006/metadata/properties" ma:root="true" ma:fieldsID="431dd4af71893f3ce9fbf447a1be3169" ns1:_="" ns2:_="">
    <xsd:import namespace="http://schemas.microsoft.com/sharepoint/v3"/>
    <xsd:import namespace="f94b9277-b0a3-4d91-bade-04ea9121963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4b9277-b0a3-4d91-bade-04ea912196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1821BA4-BB77-49B4-839A-97C2119102AF}"/>
</file>

<file path=customXml/itemProps2.xml><?xml version="1.0" encoding="utf-8"?>
<ds:datastoreItem xmlns:ds="http://schemas.openxmlformats.org/officeDocument/2006/customXml" ds:itemID="{75C17404-3B86-4B8A-B71E-F31CB7CF8879}"/>
</file>

<file path=customXml/itemProps3.xml><?xml version="1.0" encoding="utf-8"?>
<ds:datastoreItem xmlns:ds="http://schemas.openxmlformats.org/officeDocument/2006/customXml" ds:itemID="{8E7E56D9-A61B-4470-9EF9-E777528D34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RPA</vt:lpstr>
      <vt:lpstr>SALARY SCHEDULE</vt:lpstr>
      <vt:lpstr>ACTION &amp; REASON</vt:lpstr>
      <vt:lpstr>COUNTY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Holt, Kim J (DOR)</dc:creator>
  <cp:lastModifiedBy>Holt, Kim J (DOR)</cp:lastModifiedBy>
  <cp:lastPrinted>2026-08-27T18:48:42Z</cp:lastPrinted>
  <dcterms:created xsi:type="dcterms:W3CDTF">2026-08-21T12:25:54Z</dcterms:created>
  <dcterms:modified xsi:type="dcterms:W3CDTF">2026-08-27T18:49:19Z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0x010100EA18A459BA4F1F4E9FA7834E16D04C5E</vt:lpwstr>
  </property>
</Properties>
</file>