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xr:revisionPtr revIDLastSave="0" documentId="8_{FC09C64C-CF5E-4726-8310-ED31D9C6352B}" xr6:coauthVersionLast="47" xr6:coauthVersionMax="47" xr10:uidLastSave="{00000000-0000-0000-0000-000000000000}"/>
  <bookViews>
    <workbookView xWindow="-108" yWindow="-108" windowWidth="23256" windowHeight="12576" xr2:uid="{14A0B6C4-0432-42B2-8384-89ED1810C753}"/>
  </bookViews>
  <sheets>
    <sheet name="2023 Salary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H8" i="1"/>
  <c r="G8" i="1"/>
  <c r="F8" i="1"/>
  <c r="E8" i="1"/>
  <c r="D7" i="1"/>
  <c r="H7" i="1" s="1"/>
  <c r="H6" i="1"/>
  <c r="G6" i="1"/>
  <c r="F6" i="1"/>
  <c r="E6" i="1"/>
  <c r="H5" i="1"/>
  <c r="G5" i="1"/>
  <c r="F5" i="1"/>
  <c r="E5" i="1"/>
  <c r="H4" i="1"/>
  <c r="G4" i="1"/>
  <c r="F4" i="1"/>
  <c r="E4" i="1"/>
  <c r="E7" i="1" l="1"/>
  <c r="F7" i="1"/>
  <c r="G7" i="1"/>
</calcChain>
</file>

<file path=xl/sharedStrings.xml><?xml version="1.0" encoding="utf-8"?>
<sst xmlns="http://schemas.openxmlformats.org/spreadsheetml/2006/main" count="80" uniqueCount="40">
  <si>
    <t xml:space="preserve">PVA Salary Schedule </t>
  </si>
  <si>
    <t>Effective September 16, 2023</t>
  </si>
  <si>
    <t>Pay Grade</t>
  </si>
  <si>
    <t>Minimum Qualifications</t>
  </si>
  <si>
    <r>
      <rPr>
        <b/>
        <sz val="11"/>
        <rFont val="Arial"/>
        <family val="2"/>
      </rPr>
      <t>Rate</t>
    </r>
  </si>
  <si>
    <r>
      <rPr>
        <b/>
        <sz val="12"/>
        <rFont val="Arial"/>
        <family val="2"/>
      </rPr>
      <t>Entry</t>
    </r>
  </si>
  <si>
    <t>15%</t>
  </si>
  <si>
    <t>20%</t>
  </si>
  <si>
    <r>
      <rPr>
        <b/>
        <sz val="11"/>
        <rFont val="Arial"/>
        <family val="2"/>
      </rPr>
      <t>Midpoint</t>
    </r>
  </si>
  <si>
    <t>5</t>
  </si>
  <si>
    <t>Under age 18 / Co-op / Summer help</t>
  </si>
  <si>
    <t>Hourly</t>
  </si>
  <si>
    <t>Monthly</t>
  </si>
  <si>
    <t>Annually</t>
  </si>
  <si>
    <t>6</t>
  </si>
  <si>
    <t>High School Graduate OR GED Earned</t>
  </si>
  <si>
    <t>$2,193.10</t>
  </si>
  <si>
    <t>$26,317.20</t>
  </si>
  <si>
    <t>7</t>
  </si>
  <si>
    <t>8</t>
  </si>
  <si>
    <t>Up to 1 Years of Experience</t>
  </si>
  <si>
    <t>9</t>
  </si>
  <si>
    <t>2 Years of Experience</t>
  </si>
  <si>
    <t>10</t>
  </si>
  <si>
    <t>3 Years of Experience</t>
  </si>
  <si>
    <t>11</t>
  </si>
  <si>
    <t>Bachelors Degree OR 4 years of Experience</t>
  </si>
  <si>
    <t>12</t>
  </si>
  <si>
    <t>Bachelors Degree + 1 year experience OR 5 Years of Experience</t>
  </si>
  <si>
    <t>13</t>
  </si>
  <si>
    <t>Bachelors Degree + 2 years of Experience OR 6 Years of Experience</t>
  </si>
  <si>
    <t>14</t>
  </si>
  <si>
    <t>Bachelors Degree + 3 years of Experience OR 7 Years of Experience</t>
  </si>
  <si>
    <t>15</t>
  </si>
  <si>
    <t>Bachelors Degree + 4 years of Experience OR 8 Years of Experience</t>
  </si>
  <si>
    <t>16</t>
  </si>
  <si>
    <t>Bachelors Degree + 5 years of Experience OR 9 Years of Experience</t>
  </si>
  <si>
    <t>17</t>
  </si>
  <si>
    <t>Bachelors Degree + 6 years of Experience OR 10 Years of Experience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</si>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</sst>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_);\(&quot;$&quot;#,##0.000\)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/>
      <right/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9" fontId="7" fillId="3" borderId="8" xfId="0" applyNumberFormat="1" applyFont="1" applyFill="1" applyBorder="1" applyAlignment="1">
      <alignment horizontal="center" vertical="center" wrapText="1"/>
    </xf>
    <xf numFmtId="9" fontId="7" fillId="3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7" fontId="7" fillId="0" borderId="18" xfId="1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/>
    </xf>
    <xf numFmtId="165" fontId="7" fillId="0" borderId="22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right"/>
    </xf>
    <xf numFmtId="166" fontId="7" fillId="2" borderId="27" xfId="1" applyNumberFormat="1" applyFont="1" applyFill="1" applyBorder="1" applyAlignment="1">
      <alignment horizontal="center"/>
    </xf>
    <xf numFmtId="166" fontId="7" fillId="2" borderId="28" xfId="1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right"/>
    </xf>
    <xf numFmtId="7" fontId="7" fillId="2" borderId="18" xfId="1" applyNumberFormat="1" applyFont="1" applyFill="1" applyBorder="1" applyAlignment="1">
      <alignment horizontal="center"/>
    </xf>
    <xf numFmtId="7" fontId="7" fillId="2" borderId="19" xfId="1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right"/>
    </xf>
    <xf numFmtId="7" fontId="7" fillId="2" borderId="22" xfId="1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7" fontId="7" fillId="2" borderId="24" xfId="1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164" fontId="7" fillId="0" borderId="27" xfId="1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166" fontId="7" fillId="0" borderId="28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5" fontId="7" fillId="0" borderId="18" xfId="1" applyNumberFormat="1" applyFont="1" applyBorder="1" applyAlignment="1">
      <alignment horizontal="center"/>
    </xf>
    <xf numFmtId="7" fontId="7" fillId="0" borderId="19" xfId="1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7" fontId="7" fillId="0" borderId="22" xfId="1" applyNumberFormat="1" applyFont="1" applyBorder="1" applyAlignment="1">
      <alignment horizontal="center"/>
    </xf>
    <xf numFmtId="44" fontId="7" fillId="0" borderId="22" xfId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4" fontId="7" fillId="0" borderId="28" xfId="1" applyNumberFormat="1" applyFont="1" applyBorder="1" applyAlignment="1">
      <alignment horizontal="center"/>
    </xf>
    <xf numFmtId="7" fontId="7" fillId="0" borderId="24" xfId="1" applyNumberFormat="1" applyFont="1" applyBorder="1" applyAlignment="1">
      <alignment horizontal="center"/>
    </xf>
    <xf numFmtId="165" fontId="7" fillId="2" borderId="18" xfId="1" applyNumberFormat="1" applyFont="1" applyFill="1" applyBorder="1" applyAlignment="1">
      <alignment horizontal="center"/>
    </xf>
    <xf numFmtId="165" fontId="7" fillId="2" borderId="19" xfId="1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>
      <alignment horizontal="center"/>
    </xf>
    <xf numFmtId="165" fontId="7" fillId="2" borderId="24" xfId="1" applyNumberFormat="1" applyFont="1" applyFill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5" fontId="7" fillId="2" borderId="18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/>
    </xf>
    <xf numFmtId="165" fontId="7" fillId="2" borderId="24" xfId="0" applyNumberFormat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vertical="center" wrapText="1"/>
    </xf>
    <xf numFmtId="166" fontId="7" fillId="0" borderId="27" xfId="1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bottom style="thick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ck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B1A52-FF02-41A4-9736-ACDCC4F9D54C}" name="Table1" displayName="Table1" ref="G3:H45" totalsRowShown="0" headerRowDxfId="4" headerRowBorderDxfId="2" tableBorderDxfId="3">
  <autoFilter ref="G3:H45" xr:uid="{621B1A52-FF02-41A4-9736-ACDCC4F9D54C}"/>
  <tableColumns count="2">
    <tableColumn id="1" xr3:uid="{006C3E3C-C109-43B8-B93B-4A4F8C1774AE}" name="15%" dataDxfId="1">
      <calculatedColumnFormula>D4*1.15+0.01</calculatedColumnFormula>
    </tableColumn>
    <tableColumn id="2" xr3:uid="{4555DB9D-7CEB-4A07-B28F-B08253AF5647}" name="20%" dataDxfId="0">
      <calculatedColumnFormula>D4*1.2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2EFD-29F1-4C26-9D9C-4E2B9BBF7419}">
  <dimension ref="A1:I46"/>
  <sheetViews>
    <sheetView tabSelected="1" topLeftCell="A21" workbookViewId="0">
      <selection activeCell="K34" sqref="K34"/>
    </sheetView>
  </sheetViews>
  <sheetFormatPr defaultRowHeight="14.4" x14ac:dyDescent="0.3"/>
  <cols>
    <col min="2" max="2" width="22.6640625" customWidth="1"/>
    <col min="3" max="3" width="10.6640625" customWidth="1"/>
    <col min="4" max="4" width="12.88671875" bestFit="1" customWidth="1"/>
    <col min="5" max="6" width="13.77734375" bestFit="1" customWidth="1"/>
    <col min="7" max="8" width="12.109375" bestFit="1" customWidth="1"/>
    <col min="9" max="9" width="12.88671875" bestFit="1" customWidth="1"/>
  </cols>
  <sheetData>
    <row r="1" spans="1:9" ht="18" thickTop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thickBot="1" x14ac:dyDescent="0.3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56.4" thickTop="1" thickBot="1" x14ac:dyDescent="0.35">
      <c r="A3" s="7" t="s">
        <v>2</v>
      </c>
      <c r="B3" s="8" t="s">
        <v>3</v>
      </c>
      <c r="C3" s="9" t="s">
        <v>4</v>
      </c>
      <c r="D3" s="10" t="s">
        <v>5</v>
      </c>
      <c r="E3" s="11">
        <v>0.05</v>
      </c>
      <c r="F3" s="11">
        <v>0.1</v>
      </c>
      <c r="G3" s="12" t="s">
        <v>6</v>
      </c>
      <c r="H3" s="13" t="s">
        <v>7</v>
      </c>
      <c r="I3" s="14" t="s">
        <v>8</v>
      </c>
    </row>
    <row r="4" spans="1:9" ht="16.2" thickTop="1" x14ac:dyDescent="0.3">
      <c r="A4" s="15" t="s">
        <v>9</v>
      </c>
      <c r="B4" s="16" t="s">
        <v>10</v>
      </c>
      <c r="C4" s="17" t="s">
        <v>11</v>
      </c>
      <c r="D4" s="18">
        <v>8.8610000000000007</v>
      </c>
      <c r="E4" s="18">
        <f>D4*1.05</f>
        <v>9.3040500000000019</v>
      </c>
      <c r="F4" s="18">
        <f>D4*1.1</f>
        <v>9.7471000000000014</v>
      </c>
      <c r="G4" s="19">
        <f t="shared" ref="G4:G45" si="0">D4*1.15+0.01</f>
        <v>10.200149999999999</v>
      </c>
      <c r="H4" s="20">
        <f>D4*1.2</f>
        <v>10.6332</v>
      </c>
      <c r="I4" s="21">
        <v>13.292</v>
      </c>
    </row>
    <row r="5" spans="1:9" ht="15.6" x14ac:dyDescent="0.3">
      <c r="A5" s="22"/>
      <c r="B5" s="16"/>
      <c r="C5" s="23" t="s">
        <v>12</v>
      </c>
      <c r="D5" s="24">
        <v>1439.92</v>
      </c>
      <c r="E5" s="25">
        <f>D5*1.05</f>
        <v>1511.9160000000002</v>
      </c>
      <c r="F5" s="25">
        <f>D5*1.1+0.01</f>
        <v>1583.9220000000003</v>
      </c>
      <c r="G5" s="26">
        <f>D5*1.15+0.01</f>
        <v>1655.9179999999999</v>
      </c>
      <c r="H5" s="27">
        <f t="shared" ref="H5:H45" si="1">D5*1.2</f>
        <v>1727.904</v>
      </c>
      <c r="I5" s="28">
        <v>2159.96</v>
      </c>
    </row>
    <row r="6" spans="1:9" ht="16.2" thickBot="1" x14ac:dyDescent="0.35">
      <c r="A6" s="29"/>
      <c r="B6" s="30"/>
      <c r="C6" s="31" t="s">
        <v>13</v>
      </c>
      <c r="D6" s="32">
        <v>17279.04</v>
      </c>
      <c r="E6" s="32">
        <f>D6*1.05</f>
        <v>18142.992000000002</v>
      </c>
      <c r="F6" s="32">
        <f>D6*1.1</f>
        <v>19006.944000000003</v>
      </c>
      <c r="G6" s="32">
        <f>D6*1.15</f>
        <v>19870.896000000001</v>
      </c>
      <c r="H6" s="33">
        <f>D6*1.2</f>
        <v>20734.848000000002</v>
      </c>
      <c r="I6" s="34">
        <v>25919.52</v>
      </c>
    </row>
    <row r="7" spans="1:9" ht="16.2" thickTop="1" x14ac:dyDescent="0.3">
      <c r="A7" s="35" t="s">
        <v>14</v>
      </c>
      <c r="B7" s="36" t="s">
        <v>15</v>
      </c>
      <c r="C7" s="37" t="s">
        <v>11</v>
      </c>
      <c r="D7" s="38">
        <f>F4</f>
        <v>9.7471000000000014</v>
      </c>
      <c r="E7" s="38">
        <f>D7*1.05</f>
        <v>10.234455000000002</v>
      </c>
      <c r="F7" s="38">
        <f>D7*1.1</f>
        <v>10.721810000000003</v>
      </c>
      <c r="G7" s="19">
        <f t="shared" si="0"/>
        <v>11.219165</v>
      </c>
      <c r="H7" s="20">
        <f t="shared" si="1"/>
        <v>11.696520000000001</v>
      </c>
      <c r="I7" s="39">
        <v>14.622</v>
      </c>
    </row>
    <row r="8" spans="1:9" ht="15.6" x14ac:dyDescent="0.3">
      <c r="A8" s="40"/>
      <c r="B8" s="41"/>
      <c r="C8" s="42" t="s">
        <v>12</v>
      </c>
      <c r="D8" s="43">
        <v>1584.06</v>
      </c>
      <c r="E8" s="43">
        <f>D8*1.05</f>
        <v>1663.2629999999999</v>
      </c>
      <c r="F8" s="43">
        <f>D8*1.1+0.01</f>
        <v>1742.4760000000001</v>
      </c>
      <c r="G8" s="26">
        <f t="shared" si="0"/>
        <v>1821.6789999999999</v>
      </c>
      <c r="H8" s="27">
        <f>D8*1.2+0.01</f>
        <v>1900.8819999999998</v>
      </c>
      <c r="I8" s="44" t="s">
        <v>16</v>
      </c>
    </row>
    <row r="9" spans="1:9" ht="16.2" thickBot="1" x14ac:dyDescent="0.35">
      <c r="A9" s="45"/>
      <c r="B9" s="46"/>
      <c r="C9" s="47" t="s">
        <v>13</v>
      </c>
      <c r="D9" s="48">
        <v>19008.72</v>
      </c>
      <c r="E9" s="48">
        <v>18652.8</v>
      </c>
      <c r="F9" s="48">
        <v>19541.04</v>
      </c>
      <c r="G9" s="49">
        <f t="shared" si="0"/>
        <v>21860.037999999997</v>
      </c>
      <c r="H9" s="50">
        <f t="shared" si="1"/>
        <v>22810.464</v>
      </c>
      <c r="I9" s="51" t="s">
        <v>17</v>
      </c>
    </row>
    <row r="10" spans="1:9" ht="16.2" thickTop="1" x14ac:dyDescent="0.3">
      <c r="A10" s="52" t="s">
        <v>18</v>
      </c>
      <c r="B10" s="53" t="s">
        <v>15</v>
      </c>
      <c r="C10" s="54" t="s">
        <v>11</v>
      </c>
      <c r="D10" s="55">
        <v>10.721</v>
      </c>
      <c r="E10" s="55">
        <f>D10*1.05</f>
        <v>11.257050000000001</v>
      </c>
      <c r="F10" s="55">
        <f t="shared" ref="F10:F28" si="2">D10*1.1</f>
        <v>11.793100000000001</v>
      </c>
      <c r="G10" s="56">
        <f t="shared" si="0"/>
        <v>12.339149999999998</v>
      </c>
      <c r="H10" s="57">
        <f t="shared" si="1"/>
        <v>12.8652</v>
      </c>
      <c r="I10" s="58">
        <v>16.082000000000001</v>
      </c>
    </row>
    <row r="11" spans="1:9" ht="15.6" x14ac:dyDescent="0.3">
      <c r="A11" s="22"/>
      <c r="B11" s="59"/>
      <c r="C11" s="23" t="s">
        <v>12</v>
      </c>
      <c r="D11" s="60">
        <v>1742.16</v>
      </c>
      <c r="E11" s="24">
        <f>D11*1.05+0.01</f>
        <v>1829.2780000000002</v>
      </c>
      <c r="F11" s="24">
        <f t="shared" si="2"/>
        <v>1916.3760000000002</v>
      </c>
      <c r="G11" s="26">
        <f>D11*1.15</f>
        <v>2003.4839999999999</v>
      </c>
      <c r="H11" s="27">
        <f>D11*1.2+0.01</f>
        <v>2090.6020000000003</v>
      </c>
      <c r="I11" s="61">
        <v>2613.34</v>
      </c>
    </row>
    <row r="12" spans="1:9" ht="16.2" thickBot="1" x14ac:dyDescent="0.35">
      <c r="A12" s="29"/>
      <c r="B12" s="62"/>
      <c r="C12" s="31" t="s">
        <v>13</v>
      </c>
      <c r="D12" s="63">
        <v>20905.919999999998</v>
      </c>
      <c r="E12" s="64">
        <f>D12*1.05</f>
        <v>21951.216</v>
      </c>
      <c r="F12" s="64">
        <f t="shared" si="2"/>
        <v>22996.511999999999</v>
      </c>
      <c r="G12" s="65">
        <f t="shared" si="0"/>
        <v>24041.817999999996</v>
      </c>
      <c r="H12" s="65">
        <f t="shared" si="1"/>
        <v>25087.103999999996</v>
      </c>
      <c r="I12" s="66">
        <v>31360.080000000002</v>
      </c>
    </row>
    <row r="13" spans="1:9" ht="16.2" thickTop="1" x14ac:dyDescent="0.3">
      <c r="A13" s="35" t="s">
        <v>19</v>
      </c>
      <c r="B13" s="36" t="s">
        <v>20</v>
      </c>
      <c r="C13" s="37" t="s">
        <v>11</v>
      </c>
      <c r="D13" s="67">
        <v>11.792</v>
      </c>
      <c r="E13" s="67">
        <f>D13*1.05</f>
        <v>12.381600000000001</v>
      </c>
      <c r="F13" s="67">
        <f t="shared" si="2"/>
        <v>12.971200000000001</v>
      </c>
      <c r="G13" s="56">
        <f t="shared" si="0"/>
        <v>13.570799999999998</v>
      </c>
      <c r="H13" s="57">
        <f t="shared" si="1"/>
        <v>14.150399999999999</v>
      </c>
      <c r="I13" s="68">
        <v>17.687999999999999</v>
      </c>
    </row>
    <row r="14" spans="1:9" ht="16.2" thickBot="1" x14ac:dyDescent="0.35">
      <c r="A14" s="40"/>
      <c r="B14" s="41"/>
      <c r="C14" s="42" t="s">
        <v>12</v>
      </c>
      <c r="D14" s="43">
        <v>1916.2</v>
      </c>
      <c r="E14" s="43">
        <f>D14*1.05+0.01</f>
        <v>2012.0200000000002</v>
      </c>
      <c r="F14" s="43">
        <f t="shared" si="2"/>
        <v>2107.8200000000002</v>
      </c>
      <c r="G14" s="69">
        <f t="shared" si="0"/>
        <v>2203.6400000000003</v>
      </c>
      <c r="H14" s="27">
        <f t="shared" si="1"/>
        <v>2299.44</v>
      </c>
      <c r="I14" s="44">
        <v>2874.3</v>
      </c>
    </row>
    <row r="15" spans="1:9" ht="16.2" thickBot="1" x14ac:dyDescent="0.35">
      <c r="A15" s="45"/>
      <c r="B15" s="46"/>
      <c r="C15" s="47" t="s">
        <v>13</v>
      </c>
      <c r="D15" s="48">
        <v>22994.400000000001</v>
      </c>
      <c r="E15" s="48">
        <f>D15*1.05</f>
        <v>24144.120000000003</v>
      </c>
      <c r="F15" s="48">
        <f t="shared" si="2"/>
        <v>25293.840000000004</v>
      </c>
      <c r="G15" s="85">
        <f t="shared" si="0"/>
        <v>26443.57</v>
      </c>
      <c r="H15" s="33">
        <f t="shared" si="1"/>
        <v>27593.280000000002</v>
      </c>
      <c r="I15" s="51">
        <v>34491.599999999999</v>
      </c>
    </row>
    <row r="16" spans="1:9" ht="16.2" thickTop="1" x14ac:dyDescent="0.3">
      <c r="A16" s="52" t="s">
        <v>21</v>
      </c>
      <c r="B16" s="53" t="s">
        <v>22</v>
      </c>
      <c r="C16" s="54" t="s">
        <v>11</v>
      </c>
      <c r="D16" s="55">
        <v>12.971</v>
      </c>
      <c r="E16" s="55">
        <f>D16*1.05</f>
        <v>13.61955</v>
      </c>
      <c r="F16" s="55">
        <f t="shared" si="2"/>
        <v>14.2681</v>
      </c>
      <c r="G16" s="19">
        <f t="shared" si="0"/>
        <v>14.926649999999999</v>
      </c>
      <c r="H16" s="20">
        <f t="shared" si="1"/>
        <v>15.565199999999999</v>
      </c>
      <c r="I16" s="70">
        <v>19.457000000000001</v>
      </c>
    </row>
    <row r="17" spans="1:9" ht="15.6" x14ac:dyDescent="0.3">
      <c r="A17" s="22"/>
      <c r="B17" s="59"/>
      <c r="C17" s="23" t="s">
        <v>12</v>
      </c>
      <c r="D17" s="24">
        <v>2107.8000000000002</v>
      </c>
      <c r="E17" s="24">
        <f>D17*1.05+0.01</f>
        <v>2213.2000000000007</v>
      </c>
      <c r="F17" s="24">
        <f t="shared" si="2"/>
        <v>2318.5800000000004</v>
      </c>
      <c r="G17" s="26">
        <f t="shared" si="0"/>
        <v>2423.98</v>
      </c>
      <c r="H17" s="27">
        <f t="shared" si="1"/>
        <v>2529.36</v>
      </c>
      <c r="I17" s="61">
        <v>3161.76</v>
      </c>
    </row>
    <row r="18" spans="1:9" ht="16.2" thickBot="1" x14ac:dyDescent="0.35">
      <c r="A18" s="29"/>
      <c r="B18" s="62"/>
      <c r="C18" s="31" t="s">
        <v>13</v>
      </c>
      <c r="D18" s="63">
        <v>25293.599999999999</v>
      </c>
      <c r="E18" s="63">
        <f>D18*1.05</f>
        <v>26558.28</v>
      </c>
      <c r="F18" s="63">
        <f t="shared" si="2"/>
        <v>27822.959999999999</v>
      </c>
      <c r="G18" s="49">
        <f t="shared" si="0"/>
        <v>29087.649999999994</v>
      </c>
      <c r="H18" s="33">
        <f t="shared" si="1"/>
        <v>30352.319999999996</v>
      </c>
      <c r="I18" s="71">
        <v>37941.120000000003</v>
      </c>
    </row>
    <row r="19" spans="1:9" ht="16.2" thickTop="1" x14ac:dyDescent="0.3">
      <c r="A19" s="35" t="s">
        <v>23</v>
      </c>
      <c r="B19" s="36" t="s">
        <v>24</v>
      </c>
      <c r="C19" s="37" t="s">
        <v>11</v>
      </c>
      <c r="D19" s="38">
        <v>14.266</v>
      </c>
      <c r="E19" s="38">
        <f>D19*1.05</f>
        <v>14.9793</v>
      </c>
      <c r="F19" s="38">
        <f t="shared" si="2"/>
        <v>15.692600000000001</v>
      </c>
      <c r="G19" s="56">
        <f t="shared" si="0"/>
        <v>16.415900000000001</v>
      </c>
      <c r="H19" s="20">
        <f t="shared" si="1"/>
        <v>17.119199999999999</v>
      </c>
      <c r="I19" s="39">
        <v>21.399000000000001</v>
      </c>
    </row>
    <row r="20" spans="1:9" ht="15.6" x14ac:dyDescent="0.3">
      <c r="A20" s="40"/>
      <c r="B20" s="41"/>
      <c r="C20" s="42" t="s">
        <v>12</v>
      </c>
      <c r="D20" s="72">
        <v>2318.2399999999998</v>
      </c>
      <c r="E20" s="72">
        <f>D20*1.05+0.01</f>
        <v>2434.1620000000003</v>
      </c>
      <c r="F20" s="72">
        <f t="shared" si="2"/>
        <v>2550.0639999999999</v>
      </c>
      <c r="G20" s="26">
        <f>D20*1.15</f>
        <v>2665.9759999999997</v>
      </c>
      <c r="H20" s="27">
        <f>D20*1.2+0.01</f>
        <v>2781.8979999999997</v>
      </c>
      <c r="I20" s="73">
        <v>3477.34</v>
      </c>
    </row>
    <row r="21" spans="1:9" ht="16.2" thickBot="1" x14ac:dyDescent="0.35">
      <c r="A21" s="45"/>
      <c r="B21" s="46"/>
      <c r="C21" s="47" t="s">
        <v>13</v>
      </c>
      <c r="D21" s="74">
        <v>27818.880000000001</v>
      </c>
      <c r="E21" s="74">
        <f t="shared" ref="E21:E28" si="3">D21*1.05</f>
        <v>29209.824000000001</v>
      </c>
      <c r="F21" s="74">
        <f t="shared" si="2"/>
        <v>30600.768000000004</v>
      </c>
      <c r="G21" s="49">
        <f t="shared" si="0"/>
        <v>31991.721999999998</v>
      </c>
      <c r="H21" s="50">
        <f t="shared" si="1"/>
        <v>33382.656000000003</v>
      </c>
      <c r="I21" s="75">
        <v>41728.080000000002</v>
      </c>
    </row>
    <row r="22" spans="1:9" ht="16.2" thickTop="1" x14ac:dyDescent="0.3">
      <c r="A22" s="52" t="s">
        <v>25</v>
      </c>
      <c r="B22" s="53" t="s">
        <v>26</v>
      </c>
      <c r="C22" s="54" t="s">
        <v>11</v>
      </c>
      <c r="D22" s="76">
        <v>15.695</v>
      </c>
      <c r="E22" s="56">
        <f t="shared" si="3"/>
        <v>16.479749999999999</v>
      </c>
      <c r="F22" s="56">
        <f t="shared" si="2"/>
        <v>17.264500000000002</v>
      </c>
      <c r="G22" s="56">
        <f t="shared" si="0"/>
        <v>18.059250000000002</v>
      </c>
      <c r="H22" s="57">
        <f t="shared" si="1"/>
        <v>18.834</v>
      </c>
      <c r="I22" s="77">
        <v>23.542999999999999</v>
      </c>
    </row>
    <row r="23" spans="1:9" ht="15.6" x14ac:dyDescent="0.3">
      <c r="A23" s="22"/>
      <c r="B23" s="59"/>
      <c r="C23" s="23" t="s">
        <v>12</v>
      </c>
      <c r="D23" s="25">
        <v>2550.44</v>
      </c>
      <c r="E23" s="25">
        <f t="shared" si="3"/>
        <v>2677.962</v>
      </c>
      <c r="F23" s="25">
        <f t="shared" si="2"/>
        <v>2805.4840000000004</v>
      </c>
      <c r="G23" s="26">
        <f t="shared" si="0"/>
        <v>2933.0160000000001</v>
      </c>
      <c r="H23" s="27">
        <f>D23*1.2+0.01</f>
        <v>3060.538</v>
      </c>
      <c r="I23" s="28">
        <v>3825.74</v>
      </c>
    </row>
    <row r="24" spans="1:9" ht="16.2" thickBot="1" x14ac:dyDescent="0.35">
      <c r="A24" s="29"/>
      <c r="B24" s="62"/>
      <c r="C24" s="31" t="s">
        <v>13</v>
      </c>
      <c r="D24" s="32">
        <v>30605.279999999999</v>
      </c>
      <c r="E24" s="32">
        <f t="shared" si="3"/>
        <v>32135.544000000002</v>
      </c>
      <c r="F24" s="32">
        <f t="shared" si="2"/>
        <v>33665.808000000005</v>
      </c>
      <c r="G24" s="49">
        <f t="shared" si="0"/>
        <v>35196.081999999995</v>
      </c>
      <c r="H24" s="33">
        <f t="shared" si="1"/>
        <v>36726.335999999996</v>
      </c>
      <c r="I24" s="34">
        <v>45908.88</v>
      </c>
    </row>
    <row r="25" spans="1:9" ht="16.2" thickTop="1" x14ac:dyDescent="0.3">
      <c r="A25" s="35" t="s">
        <v>27</v>
      </c>
      <c r="B25" s="36" t="s">
        <v>28</v>
      </c>
      <c r="C25" s="37" t="s">
        <v>11</v>
      </c>
      <c r="D25" s="67">
        <v>17.263000000000002</v>
      </c>
      <c r="E25" s="67">
        <f t="shared" si="3"/>
        <v>18.126150000000003</v>
      </c>
      <c r="F25" s="67">
        <f t="shared" si="2"/>
        <v>18.989300000000004</v>
      </c>
      <c r="G25" s="56">
        <f t="shared" si="0"/>
        <v>19.862450000000003</v>
      </c>
      <c r="H25" s="20">
        <f t="shared" si="1"/>
        <v>20.715600000000002</v>
      </c>
      <c r="I25" s="68">
        <v>25.895</v>
      </c>
    </row>
    <row r="26" spans="1:9" ht="15.6" x14ac:dyDescent="0.3">
      <c r="A26" s="40"/>
      <c r="B26" s="41"/>
      <c r="C26" s="42" t="s">
        <v>12</v>
      </c>
      <c r="D26" s="78">
        <v>2805.24</v>
      </c>
      <c r="E26" s="78">
        <f t="shared" si="3"/>
        <v>2945.502</v>
      </c>
      <c r="F26" s="78">
        <f t="shared" si="2"/>
        <v>3085.7640000000001</v>
      </c>
      <c r="G26" s="26">
        <f t="shared" si="0"/>
        <v>3226.0359999999996</v>
      </c>
      <c r="H26" s="27">
        <f>D26*1.2+0.01</f>
        <v>3366.2979999999998</v>
      </c>
      <c r="I26" s="79">
        <v>4207.9399999999996</v>
      </c>
    </row>
    <row r="27" spans="1:9" ht="16.2" thickBot="1" x14ac:dyDescent="0.35">
      <c r="A27" s="45"/>
      <c r="B27" s="46"/>
      <c r="C27" s="47" t="s">
        <v>13</v>
      </c>
      <c r="D27" s="74">
        <v>33662.879999999997</v>
      </c>
      <c r="E27" s="74">
        <f t="shared" si="3"/>
        <v>35346.023999999998</v>
      </c>
      <c r="F27" s="74">
        <f t="shared" si="2"/>
        <v>37029.167999999998</v>
      </c>
      <c r="G27" s="32">
        <f t="shared" si="0"/>
        <v>38712.321999999993</v>
      </c>
      <c r="H27" s="33">
        <f t="shared" si="1"/>
        <v>40395.455999999998</v>
      </c>
      <c r="I27" s="80">
        <v>50495.28</v>
      </c>
    </row>
    <row r="28" spans="1:9" ht="16.2" thickTop="1" x14ac:dyDescent="0.3">
      <c r="A28" s="52" t="s">
        <v>29</v>
      </c>
      <c r="B28" s="53" t="s">
        <v>30</v>
      </c>
      <c r="C28" s="54" t="s">
        <v>11</v>
      </c>
      <c r="D28" s="56">
        <v>18.989000000000001</v>
      </c>
      <c r="E28" s="56">
        <f t="shared" si="3"/>
        <v>19.938450000000003</v>
      </c>
      <c r="F28" s="56">
        <f t="shared" si="2"/>
        <v>20.887900000000002</v>
      </c>
      <c r="G28" s="19">
        <f t="shared" si="0"/>
        <v>21.847350000000002</v>
      </c>
      <c r="H28" s="20">
        <f t="shared" si="1"/>
        <v>22.786799999999999</v>
      </c>
      <c r="I28" s="77">
        <v>28.484000000000002</v>
      </c>
    </row>
    <row r="29" spans="1:9" ht="15.6" x14ac:dyDescent="0.3">
      <c r="A29" s="22"/>
      <c r="B29" s="59"/>
      <c r="C29" s="23" t="s">
        <v>12</v>
      </c>
      <c r="D29" s="25">
        <v>3085.72</v>
      </c>
      <c r="E29" s="25">
        <f>D29*1.05+0.01</f>
        <v>3240.0160000000001</v>
      </c>
      <c r="F29" s="25">
        <f>D29*1.1+0.01</f>
        <v>3394.3020000000001</v>
      </c>
      <c r="G29" s="26">
        <f>D29*1.15</f>
        <v>3548.5779999999995</v>
      </c>
      <c r="H29" s="27">
        <f t="shared" si="1"/>
        <v>3702.8639999999996</v>
      </c>
      <c r="I29" s="28">
        <v>4628.66</v>
      </c>
    </row>
    <row r="30" spans="1:9" ht="16.2" thickBot="1" x14ac:dyDescent="0.35">
      <c r="A30" s="29"/>
      <c r="B30" s="62"/>
      <c r="C30" s="31" t="s">
        <v>13</v>
      </c>
      <c r="D30" s="32">
        <v>37028.639999999999</v>
      </c>
      <c r="E30" s="32">
        <f>D30*1.05</f>
        <v>38880.072</v>
      </c>
      <c r="F30" s="32">
        <f>D30*1.1</f>
        <v>40731.504000000001</v>
      </c>
      <c r="G30" s="32">
        <f t="shared" si="0"/>
        <v>42582.945999999996</v>
      </c>
      <c r="H30" s="33">
        <f t="shared" si="1"/>
        <v>44434.367999999995</v>
      </c>
      <c r="I30" s="34">
        <v>55543.92</v>
      </c>
    </row>
    <row r="31" spans="1:9" ht="16.2" thickTop="1" x14ac:dyDescent="0.3">
      <c r="A31" s="35" t="s">
        <v>31</v>
      </c>
      <c r="B31" s="36" t="s">
        <v>32</v>
      </c>
      <c r="C31" s="37" t="s">
        <v>11</v>
      </c>
      <c r="D31" s="67">
        <v>20.887</v>
      </c>
      <c r="E31" s="67">
        <f>D31*1.05</f>
        <v>21.931350000000002</v>
      </c>
      <c r="F31" s="67">
        <v>21.474</v>
      </c>
      <c r="G31" s="19">
        <f t="shared" si="0"/>
        <v>24.030049999999999</v>
      </c>
      <c r="H31" s="20">
        <f t="shared" si="1"/>
        <v>25.064399999999999</v>
      </c>
      <c r="I31" s="68">
        <v>31.331</v>
      </c>
    </row>
    <row r="32" spans="1:9" ht="15.6" x14ac:dyDescent="0.3">
      <c r="A32" s="40"/>
      <c r="B32" s="41"/>
      <c r="C32" s="42" t="s">
        <v>12</v>
      </c>
      <c r="D32" s="78">
        <v>3394.14</v>
      </c>
      <c r="E32" s="78">
        <f>D32*1.05+0.01</f>
        <v>3563.8570000000004</v>
      </c>
      <c r="F32" s="78">
        <f>D32*1.1+0.01</f>
        <v>3733.5640000000003</v>
      </c>
      <c r="G32" s="26">
        <f>D32*1.15</f>
        <v>3903.2609999999995</v>
      </c>
      <c r="H32" s="27">
        <f>D32*1.2+0.01</f>
        <v>4072.9780000000001</v>
      </c>
      <c r="I32" s="79">
        <v>5091.3</v>
      </c>
    </row>
    <row r="33" spans="1:9" ht="16.2" thickBot="1" x14ac:dyDescent="0.35">
      <c r="A33" s="45"/>
      <c r="B33" s="46"/>
      <c r="C33" s="47" t="s">
        <v>13</v>
      </c>
      <c r="D33" s="74">
        <v>40729.68</v>
      </c>
      <c r="E33" s="74">
        <f t="shared" ref="E33:E39" si="4">D33*1.05</f>
        <v>42766.164000000004</v>
      </c>
      <c r="F33" s="74">
        <f>D33*1.1</f>
        <v>44802.648000000001</v>
      </c>
      <c r="G33" s="49">
        <f t="shared" si="0"/>
        <v>46839.142</v>
      </c>
      <c r="H33" s="50">
        <f t="shared" si="1"/>
        <v>48875.616000000002</v>
      </c>
      <c r="I33" s="80">
        <v>61095.6</v>
      </c>
    </row>
    <row r="34" spans="1:9" ht="16.2" thickTop="1" x14ac:dyDescent="0.3">
      <c r="A34" s="52" t="s">
        <v>33</v>
      </c>
      <c r="B34" s="81" t="s">
        <v>34</v>
      </c>
      <c r="C34" s="54" t="s">
        <v>11</v>
      </c>
      <c r="D34" s="82">
        <v>22.975999999999999</v>
      </c>
      <c r="E34" s="82">
        <f t="shared" si="4"/>
        <v>24.1248</v>
      </c>
      <c r="F34" s="82">
        <f>D34*1.1</f>
        <v>25.273600000000002</v>
      </c>
      <c r="G34" s="56">
        <f t="shared" si="0"/>
        <v>26.432399999999998</v>
      </c>
      <c r="H34" s="57">
        <f t="shared" si="1"/>
        <v>27.571199999999997</v>
      </c>
      <c r="I34" s="58">
        <v>34.463999999999999</v>
      </c>
    </row>
    <row r="35" spans="1:9" ht="15.6" x14ac:dyDescent="0.3">
      <c r="A35" s="22"/>
      <c r="B35" s="83"/>
      <c r="C35" s="23" t="s">
        <v>12</v>
      </c>
      <c r="D35" s="25">
        <v>3733.6</v>
      </c>
      <c r="E35" s="25">
        <f t="shared" si="4"/>
        <v>3920.28</v>
      </c>
      <c r="F35" s="25">
        <f>D35*1.1</f>
        <v>4106.96</v>
      </c>
      <c r="G35" s="26">
        <f>D35*1.15</f>
        <v>4293.6399999999994</v>
      </c>
      <c r="H35" s="27">
        <f t="shared" si="1"/>
        <v>4480.32</v>
      </c>
      <c r="I35" s="28">
        <v>5600.4</v>
      </c>
    </row>
    <row r="36" spans="1:9" ht="16.2" thickBot="1" x14ac:dyDescent="0.35">
      <c r="A36" s="29"/>
      <c r="B36" s="84"/>
      <c r="C36" s="31" t="s">
        <v>13</v>
      </c>
      <c r="D36" s="32">
        <v>44803.199999999997</v>
      </c>
      <c r="E36" s="32">
        <f t="shared" si="4"/>
        <v>47043.360000000001</v>
      </c>
      <c r="F36" s="32">
        <f>D36*1.1</f>
        <v>49283.520000000004</v>
      </c>
      <c r="G36" s="49">
        <f t="shared" si="0"/>
        <v>51523.689999999995</v>
      </c>
      <c r="H36" s="50">
        <f t="shared" si="1"/>
        <v>53763.839999999997</v>
      </c>
      <c r="I36" s="34">
        <v>67204.800000000003</v>
      </c>
    </row>
    <row r="37" spans="1:9" ht="16.2" thickTop="1" x14ac:dyDescent="0.3">
      <c r="A37" s="35" t="s">
        <v>35</v>
      </c>
      <c r="B37" s="36" t="s">
        <v>36</v>
      </c>
      <c r="C37" s="37" t="s">
        <v>11</v>
      </c>
      <c r="D37" s="67">
        <v>25.273</v>
      </c>
      <c r="E37" s="67">
        <f t="shared" si="4"/>
        <v>26.536650000000002</v>
      </c>
      <c r="F37" s="67">
        <f>D37*1.1</f>
        <v>27.800300000000004</v>
      </c>
      <c r="G37" s="56">
        <f t="shared" si="0"/>
        <v>29.07395</v>
      </c>
      <c r="H37" s="57">
        <f t="shared" si="1"/>
        <v>30.327599999999997</v>
      </c>
      <c r="I37" s="68">
        <v>37.909999999999997</v>
      </c>
    </row>
    <row r="38" spans="1:9" ht="15.6" x14ac:dyDescent="0.3">
      <c r="A38" s="40"/>
      <c r="B38" s="41"/>
      <c r="C38" s="42" t="s">
        <v>12</v>
      </c>
      <c r="D38" s="78">
        <v>4106.8599999999997</v>
      </c>
      <c r="E38" s="78">
        <f t="shared" si="4"/>
        <v>4312.2029999999995</v>
      </c>
      <c r="F38" s="78">
        <f>D38*1.1+0.01</f>
        <v>4517.5560000000005</v>
      </c>
      <c r="G38" s="26">
        <f t="shared" si="0"/>
        <v>4722.8989999999994</v>
      </c>
      <c r="H38" s="27">
        <f>D38*1.2+0.01</f>
        <v>4928.2419999999993</v>
      </c>
      <c r="I38" s="79">
        <v>6160.38</v>
      </c>
    </row>
    <row r="39" spans="1:9" ht="16.2" thickBot="1" x14ac:dyDescent="0.35">
      <c r="A39" s="45"/>
      <c r="B39" s="46"/>
      <c r="C39" s="47" t="s">
        <v>13</v>
      </c>
      <c r="D39" s="74">
        <v>49282.32</v>
      </c>
      <c r="E39" s="74">
        <f t="shared" si="4"/>
        <v>51746.436000000002</v>
      </c>
      <c r="F39" s="74">
        <f>D39*1.1</f>
        <v>54210.552000000003</v>
      </c>
      <c r="G39" s="32">
        <f t="shared" si="0"/>
        <v>56674.678</v>
      </c>
      <c r="H39" s="50">
        <f t="shared" si="1"/>
        <v>59138.784</v>
      </c>
      <c r="I39" s="80">
        <v>73924.56</v>
      </c>
    </row>
    <row r="40" spans="1:9" ht="16.2" thickTop="1" x14ac:dyDescent="0.3">
      <c r="A40" s="52" t="s">
        <v>37</v>
      </c>
      <c r="B40" s="81" t="s">
        <v>38</v>
      </c>
      <c r="C40" s="54" t="s">
        <v>11</v>
      </c>
      <c r="D40" s="56">
        <v>27.798999999999999</v>
      </c>
      <c r="E40" s="56">
        <f>D40*1.05</f>
        <v>29.188950000000002</v>
      </c>
      <c r="F40" s="56">
        <v>28.577999999999999</v>
      </c>
      <c r="G40" s="19">
        <f t="shared" si="0"/>
        <v>31.978849999999998</v>
      </c>
      <c r="H40" s="57">
        <f t="shared" si="1"/>
        <v>33.358799999999995</v>
      </c>
      <c r="I40" s="77">
        <v>41.698999999999998</v>
      </c>
    </row>
    <row r="41" spans="1:9" ht="15.6" x14ac:dyDescent="0.3">
      <c r="A41" s="22"/>
      <c r="B41" s="83"/>
      <c r="C41" s="23" t="s">
        <v>12</v>
      </c>
      <c r="D41" s="25">
        <v>4517.34</v>
      </c>
      <c r="E41" s="25">
        <f>D41*1.05+0.01</f>
        <v>4743.2170000000006</v>
      </c>
      <c r="F41" s="25">
        <f>D41*1.1+0.01</f>
        <v>4969.0840000000007</v>
      </c>
      <c r="G41" s="26">
        <f>D41*1.15</f>
        <v>5194.9409999999998</v>
      </c>
      <c r="H41" s="27">
        <f>D41*1.2+0.01</f>
        <v>5420.8180000000002</v>
      </c>
      <c r="I41" s="28">
        <v>6776.1</v>
      </c>
    </row>
    <row r="42" spans="1:9" ht="16.2" thickBot="1" x14ac:dyDescent="0.35">
      <c r="A42" s="29"/>
      <c r="B42" s="84"/>
      <c r="C42" s="31" t="s">
        <v>13</v>
      </c>
      <c r="D42" s="32">
        <v>54208.08</v>
      </c>
      <c r="E42" s="32">
        <f>D42*1.05</f>
        <v>56918.484000000004</v>
      </c>
      <c r="F42" s="32">
        <f>D42*1.1</f>
        <v>59628.888000000006</v>
      </c>
      <c r="G42" s="32">
        <f t="shared" si="0"/>
        <v>62339.301999999996</v>
      </c>
      <c r="H42" s="33">
        <f t="shared" si="1"/>
        <v>65049.695999999996</v>
      </c>
      <c r="I42" s="34">
        <v>81313.2</v>
      </c>
    </row>
    <row r="43" spans="1:9" ht="16.2" thickTop="1" x14ac:dyDescent="0.3">
      <c r="A43" s="35" t="s">
        <v>39</v>
      </c>
      <c r="B43" s="36"/>
      <c r="C43" s="37" t="s">
        <v>11</v>
      </c>
      <c r="D43" s="67">
        <v>30.58</v>
      </c>
      <c r="E43" s="67">
        <f>D43*1.05</f>
        <v>32.109000000000002</v>
      </c>
      <c r="F43" s="67">
        <f>D43*1.1</f>
        <v>33.637999999999998</v>
      </c>
      <c r="G43" s="19">
        <f t="shared" si="0"/>
        <v>35.176999999999992</v>
      </c>
      <c r="H43" s="20">
        <f t="shared" si="1"/>
        <v>36.695999999999998</v>
      </c>
      <c r="I43" s="68">
        <v>45.87</v>
      </c>
    </row>
    <row r="44" spans="1:9" ht="15.6" x14ac:dyDescent="0.3">
      <c r="A44" s="40"/>
      <c r="B44" s="41"/>
      <c r="C44" s="42" t="s">
        <v>12</v>
      </c>
      <c r="D44" s="78">
        <v>4969.26</v>
      </c>
      <c r="E44" s="78">
        <f>D44*1.05</f>
        <v>5217.7230000000009</v>
      </c>
      <c r="F44" s="78">
        <f>D44*1.1+0.01</f>
        <v>5466.1960000000008</v>
      </c>
      <c r="G44" s="49">
        <f>D44*1.15+0.01</f>
        <v>5714.6589999999997</v>
      </c>
      <c r="H44" s="50">
        <f>D44*1.2+0.01</f>
        <v>5963.1220000000003</v>
      </c>
      <c r="I44" s="79">
        <v>7453.88</v>
      </c>
    </row>
    <row r="45" spans="1:9" ht="16.2" thickBot="1" x14ac:dyDescent="0.35">
      <c r="A45" s="45"/>
      <c r="B45" s="46"/>
      <c r="C45" s="47" t="s">
        <v>13</v>
      </c>
      <c r="D45" s="74">
        <v>59631.12</v>
      </c>
      <c r="E45" s="74">
        <f>D45*1.05</f>
        <v>62612.676000000007</v>
      </c>
      <c r="F45" s="74">
        <f>D45*1.1</f>
        <v>65594.232000000004</v>
      </c>
      <c r="G45" s="85">
        <f t="shared" si="0"/>
        <v>68575.797999999995</v>
      </c>
      <c r="H45" s="86">
        <f t="shared" si="1"/>
        <v>71557.343999999997</v>
      </c>
      <c r="I45" s="80">
        <v>89446.56</v>
      </c>
    </row>
    <row r="46" spans="1:9" ht="15" thickTop="1" x14ac:dyDescent="0.3"/>
  </sheetData>
  <sheetProtection algorithmName="SHA-512" hashValue="MVbEGjPBq7RdouIRNOdOJt5NyG4FRsvxuoJpDHJqYNMrgX/mKRvcs0QCwD7R3q+wYhJIK/EkyPBuQo60Gifbnw==" saltValue="3suzfnWqh09YiixB1tEaPQ==" spinCount="100000" sheet="1" objects="1" scenarios="1"/>
  <mergeCells count="30"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A1:I1"/>
    <mergeCell ref="A2:I2"/>
    <mergeCell ref="A4:A6"/>
    <mergeCell ref="B4:B6"/>
    <mergeCell ref="A7:A9"/>
    <mergeCell ref="B7:B9"/>
  </mergeCells>
  <printOptions horizontalCentered="1" verticalCentered="1"/>
  <pageMargins left="0.2" right="0.2" top="0.5" bottom="0.75" header="0.3" footer="0.3"/>
  <pageSetup scale="85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448DCFCE4BFA3488C1231CEA6A8E0C6" ma:contentTypeVersion="1" ma:contentTypeDescription="Upload an image." ma:contentTypeScope="" ma:versionID="3dd297dca525510f3eede485c6436bf4">
  <xsd:schema xmlns:xsd="http://www.w3.org/2001/XMLSchema" xmlns:xs="http://www.w3.org/2001/XMLSchema" xmlns:p="http://schemas.microsoft.com/office/2006/metadata/properties" xmlns:ns1="http://schemas.microsoft.com/sharepoint/v3" xmlns:ns2="042484EB-C38E-4712-B7FF-BE26DBBE11E5" xmlns:ns3="http://schemas.microsoft.com/sharepoint/v3/fields" targetNamespace="http://schemas.microsoft.com/office/2006/metadata/properties" ma:root="true" ma:fieldsID="7dbaf0fdf7bf684ea7e650bbf3546fb7" ns1:_="" ns2:_="" ns3:_="">
    <xsd:import namespace="http://schemas.microsoft.com/sharepoint/v3"/>
    <xsd:import namespace="042484EB-C38E-4712-B7FF-BE26DBBE11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484EB-C38E-4712-B7FF-BE26DBBE11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042484EB-C38E-4712-B7FF-BE26DBBE11E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A84837A-2D6D-480F-96C4-D82ADD9DAB77}"/>
</file>

<file path=customXml/itemProps2.xml><?xml version="1.0" encoding="utf-8"?>
<ds:datastoreItem xmlns:ds="http://schemas.openxmlformats.org/officeDocument/2006/customXml" ds:itemID="{AE43F408-EDBF-44FC-9011-18D2A4E06A2D}"/>
</file>

<file path=customXml/itemProps3.xml><?xml version="1.0" encoding="utf-8"?>
<ds:datastoreItem xmlns:ds="http://schemas.openxmlformats.org/officeDocument/2006/customXml" ds:itemID="{0B083C56-83F5-4AB7-B585-F03350688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Salary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Bellamy, Latrese V (Finance)</dc:creator>
  <cp:keywords/>
  <dc:description/>
  <cp:lastModifiedBy>Bellamy, Latrese V (Finance)</cp:lastModifiedBy>
  <cp:lastPrinted>2024-02-23T17:20:38Z</cp:lastPrinted>
  <dcterms:created xsi:type="dcterms:W3CDTF">2024-02-23T17:14:19Z</dcterms:created>
  <dcterms:modified xsi:type="dcterms:W3CDTF">2024-02-23T17:21:09Z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0x0101009148F5A04DDD49CBA7127AADA5FB792B00AADE34325A8B49CDA8BB4DB53328F214003448DCFCE4BFA3488C1231CEA6A8E0C6</vt:lpwstr>
  </property>
</Properties>
</file>